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400" windowHeight="8640" tabRatio="500" activeTab="2"/>
  </bookViews>
  <sheets>
    <sheet name="Summary" sheetId="3" r:id="rId1"/>
    <sheet name="Methodology and Constraints" sheetId="4" r:id="rId2"/>
    <sheet name="Polling District Level Data" sheetId="2" r:id="rId3"/>
  </sheets>
  <calcPr calcId="145621"/>
  <fileRecoveryPr repairLoad="1"/>
</workbook>
</file>

<file path=xl/calcChain.xml><?xml version="1.0" encoding="utf-8"?>
<calcChain xmlns="http://schemas.openxmlformats.org/spreadsheetml/2006/main">
  <c r="V3" i="2" l="1"/>
  <c r="V4" i="2"/>
  <c r="V5" i="2"/>
  <c r="V6" i="2"/>
  <c r="V7" i="2"/>
  <c r="V8" i="2"/>
  <c r="V9" i="2"/>
  <c r="V10" i="2"/>
  <c r="V11" i="2"/>
  <c r="V12" i="2"/>
  <c r="V13" i="2"/>
  <c r="V15" i="2"/>
  <c r="V16" i="2"/>
  <c r="V17"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2" i="2"/>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N103" i="2" s="1"/>
  <c r="O103" i="2" s="1"/>
  <c r="P103" i="2" s="1"/>
  <c r="Q103" i="2" s="1"/>
  <c r="R103" i="2" s="1"/>
  <c r="S103" i="2" s="1"/>
  <c r="U103" i="2" s="1"/>
  <c r="M104" i="2"/>
  <c r="N104" i="2" s="1"/>
  <c r="O104" i="2" s="1"/>
  <c r="P104" i="2" s="1"/>
  <c r="Q104" i="2" s="1"/>
  <c r="R104" i="2" s="1"/>
  <c r="S104" i="2" s="1"/>
  <c r="U104" i="2" s="1"/>
  <c r="M105" i="2"/>
  <c r="N105" i="2" s="1"/>
  <c r="O105" i="2" s="1"/>
  <c r="P105" i="2" s="1"/>
  <c r="Q105" i="2" s="1"/>
  <c r="R105" i="2" s="1"/>
  <c r="S105" i="2" s="1"/>
  <c r="U105" i="2" s="1"/>
  <c r="M106" i="2"/>
  <c r="N106" i="2" s="1"/>
  <c r="O106" i="2" s="1"/>
  <c r="P106" i="2" s="1"/>
  <c r="Q106" i="2" s="1"/>
  <c r="R106" i="2" s="1"/>
  <c r="S106" i="2" s="1"/>
  <c r="U106" i="2" s="1"/>
  <c r="M107" i="2"/>
  <c r="N107" i="2" s="1"/>
  <c r="O107" i="2" s="1"/>
  <c r="P107" i="2" s="1"/>
  <c r="Q107" i="2" s="1"/>
  <c r="R107" i="2" s="1"/>
  <c r="S107" i="2" s="1"/>
  <c r="U107" i="2" s="1"/>
  <c r="M108" i="2"/>
  <c r="N108" i="2" s="1"/>
  <c r="O108" i="2" s="1"/>
  <c r="P108" i="2" s="1"/>
  <c r="Q108" i="2" s="1"/>
  <c r="R108" i="2" s="1"/>
  <c r="S108" i="2" s="1"/>
  <c r="U108" i="2" s="1"/>
  <c r="M109" i="2"/>
  <c r="N109" i="2" s="1"/>
  <c r="O109" i="2" s="1"/>
  <c r="P109" i="2" s="1"/>
  <c r="Q109" i="2" s="1"/>
  <c r="R109" i="2" s="1"/>
  <c r="S109" i="2" s="1"/>
  <c r="U109" i="2" s="1"/>
  <c r="M110" i="2"/>
  <c r="N110" i="2" s="1"/>
  <c r="O110" i="2" s="1"/>
  <c r="P110" i="2" s="1"/>
  <c r="Q110" i="2" s="1"/>
  <c r="R110" i="2" s="1"/>
  <c r="S110" i="2" s="1"/>
  <c r="U110" i="2" s="1"/>
  <c r="M111" i="2"/>
  <c r="N111" i="2" s="1"/>
  <c r="O111" i="2" s="1"/>
  <c r="P111" i="2" s="1"/>
  <c r="Q111" i="2" s="1"/>
  <c r="R111" i="2" s="1"/>
  <c r="S111" i="2" s="1"/>
  <c r="U111" i="2" s="1"/>
  <c r="M112" i="2"/>
  <c r="N112" i="2" s="1"/>
  <c r="O112" i="2" s="1"/>
  <c r="P112" i="2" s="1"/>
  <c r="Q112" i="2" s="1"/>
  <c r="R112" i="2" s="1"/>
  <c r="S112" i="2" s="1"/>
  <c r="U112" i="2" s="1"/>
  <c r="M113" i="2"/>
  <c r="N113" i="2" s="1"/>
  <c r="O113" i="2" s="1"/>
  <c r="P113" i="2" s="1"/>
  <c r="Q113" i="2" s="1"/>
  <c r="R113" i="2" s="1"/>
  <c r="S113" i="2" s="1"/>
  <c r="U113" i="2" s="1"/>
  <c r="M114" i="2"/>
  <c r="N114" i="2" s="1"/>
  <c r="O114" i="2" s="1"/>
  <c r="P114" i="2" s="1"/>
  <c r="Q114" i="2" s="1"/>
  <c r="R114" i="2" s="1"/>
  <c r="S114" i="2" s="1"/>
  <c r="U114" i="2" s="1"/>
  <c r="M2" i="2"/>
  <c r="N2" i="2" l="1"/>
  <c r="M115" i="2"/>
  <c r="N102" i="2"/>
  <c r="O102" i="2" s="1"/>
  <c r="P102" i="2" s="1"/>
  <c r="Q102" i="2" s="1"/>
  <c r="R102" i="2" s="1"/>
  <c r="S102" i="2" s="1"/>
  <c r="U102" i="2" s="1"/>
  <c r="N101" i="2"/>
  <c r="O101" i="2" s="1"/>
  <c r="P101" i="2" s="1"/>
  <c r="Q101" i="2" s="1"/>
  <c r="R101" i="2" s="1"/>
  <c r="S101" i="2" s="1"/>
  <c r="U101" i="2" s="1"/>
  <c r="N100" i="2"/>
  <c r="O100" i="2" s="1"/>
  <c r="P100" i="2" s="1"/>
  <c r="Q100" i="2" s="1"/>
  <c r="R100" i="2" s="1"/>
  <c r="S100" i="2" s="1"/>
  <c r="U100" i="2" s="1"/>
  <c r="N99" i="2"/>
  <c r="O99" i="2" s="1"/>
  <c r="P99" i="2" s="1"/>
  <c r="Q99" i="2" s="1"/>
  <c r="R99" i="2" s="1"/>
  <c r="S99" i="2" s="1"/>
  <c r="U99" i="2" s="1"/>
  <c r="N98" i="2"/>
  <c r="O98" i="2" s="1"/>
  <c r="P98" i="2" s="1"/>
  <c r="Q98" i="2" s="1"/>
  <c r="R98" i="2" s="1"/>
  <c r="S98" i="2" s="1"/>
  <c r="U98" i="2" s="1"/>
  <c r="N97" i="2"/>
  <c r="O97" i="2" s="1"/>
  <c r="P97" i="2" s="1"/>
  <c r="Q97" i="2" s="1"/>
  <c r="R97" i="2" s="1"/>
  <c r="S97" i="2" s="1"/>
  <c r="U97" i="2" s="1"/>
  <c r="N96" i="2"/>
  <c r="O96" i="2" s="1"/>
  <c r="P96" i="2" s="1"/>
  <c r="Q96" i="2" s="1"/>
  <c r="R96" i="2" s="1"/>
  <c r="S96" i="2" s="1"/>
  <c r="U96" i="2" s="1"/>
  <c r="N95" i="2"/>
  <c r="O95" i="2" s="1"/>
  <c r="P95" i="2" s="1"/>
  <c r="Q95" i="2" s="1"/>
  <c r="R95" i="2" s="1"/>
  <c r="S95" i="2" s="1"/>
  <c r="U95" i="2" s="1"/>
  <c r="N94" i="2"/>
  <c r="O94" i="2" s="1"/>
  <c r="P94" i="2" s="1"/>
  <c r="Q94" i="2" s="1"/>
  <c r="R94" i="2" s="1"/>
  <c r="S94" i="2" s="1"/>
  <c r="U94" i="2" s="1"/>
  <c r="N93" i="2"/>
  <c r="O93" i="2" s="1"/>
  <c r="P93" i="2" s="1"/>
  <c r="Q93" i="2" s="1"/>
  <c r="R93" i="2" s="1"/>
  <c r="S93" i="2" s="1"/>
  <c r="U93" i="2" s="1"/>
  <c r="N92" i="2"/>
  <c r="O92" i="2" s="1"/>
  <c r="P92" i="2" s="1"/>
  <c r="Q92" i="2" s="1"/>
  <c r="R92" i="2" s="1"/>
  <c r="S92" i="2" s="1"/>
  <c r="U92" i="2" s="1"/>
  <c r="N91" i="2"/>
  <c r="O91" i="2" s="1"/>
  <c r="P91" i="2" s="1"/>
  <c r="Q91" i="2" s="1"/>
  <c r="R91" i="2" s="1"/>
  <c r="S91" i="2" s="1"/>
  <c r="U91" i="2" s="1"/>
  <c r="N90" i="2"/>
  <c r="O90" i="2" s="1"/>
  <c r="P90" i="2" s="1"/>
  <c r="Q90" i="2" s="1"/>
  <c r="R90" i="2" s="1"/>
  <c r="S90" i="2" s="1"/>
  <c r="U90" i="2" s="1"/>
  <c r="N89" i="2"/>
  <c r="O89" i="2" s="1"/>
  <c r="P89" i="2" s="1"/>
  <c r="Q89" i="2" s="1"/>
  <c r="R89" i="2" s="1"/>
  <c r="S89" i="2" s="1"/>
  <c r="U89" i="2" s="1"/>
  <c r="N88" i="2"/>
  <c r="O88" i="2" s="1"/>
  <c r="P88" i="2" s="1"/>
  <c r="Q88" i="2" s="1"/>
  <c r="R88" i="2" s="1"/>
  <c r="S88" i="2" s="1"/>
  <c r="U88" i="2" s="1"/>
  <c r="N87" i="2"/>
  <c r="O87" i="2" s="1"/>
  <c r="P87" i="2" s="1"/>
  <c r="Q87" i="2" s="1"/>
  <c r="R87" i="2" s="1"/>
  <c r="S87" i="2" s="1"/>
  <c r="U87" i="2" s="1"/>
  <c r="N86" i="2"/>
  <c r="O86" i="2" s="1"/>
  <c r="P86" i="2" s="1"/>
  <c r="Q86" i="2" s="1"/>
  <c r="R86" i="2" s="1"/>
  <c r="S86" i="2" s="1"/>
  <c r="U86" i="2" s="1"/>
  <c r="N85" i="2"/>
  <c r="O85" i="2" s="1"/>
  <c r="P85" i="2" s="1"/>
  <c r="Q85" i="2" s="1"/>
  <c r="R85" i="2" s="1"/>
  <c r="S85" i="2" s="1"/>
  <c r="U85" i="2" s="1"/>
  <c r="N84" i="2"/>
  <c r="O84" i="2" s="1"/>
  <c r="P84" i="2" s="1"/>
  <c r="Q84" i="2" s="1"/>
  <c r="R84" i="2" s="1"/>
  <c r="S84" i="2" s="1"/>
  <c r="U84" i="2" s="1"/>
  <c r="N83" i="2"/>
  <c r="O83" i="2" s="1"/>
  <c r="P83" i="2" s="1"/>
  <c r="Q83" i="2" s="1"/>
  <c r="R83" i="2" s="1"/>
  <c r="S83" i="2" s="1"/>
  <c r="U83" i="2" s="1"/>
  <c r="N82" i="2"/>
  <c r="O82" i="2" s="1"/>
  <c r="P82" i="2" s="1"/>
  <c r="Q82" i="2" s="1"/>
  <c r="R82" i="2" s="1"/>
  <c r="S82" i="2" s="1"/>
  <c r="U82" i="2" s="1"/>
  <c r="N81" i="2"/>
  <c r="O81" i="2" s="1"/>
  <c r="P81" i="2" s="1"/>
  <c r="Q81" i="2" s="1"/>
  <c r="R81" i="2" s="1"/>
  <c r="S81" i="2" s="1"/>
  <c r="U81" i="2" s="1"/>
  <c r="N80" i="2"/>
  <c r="O80" i="2" s="1"/>
  <c r="P80" i="2" s="1"/>
  <c r="Q80" i="2" s="1"/>
  <c r="R80" i="2" s="1"/>
  <c r="S80" i="2" s="1"/>
  <c r="U80" i="2" s="1"/>
  <c r="N79" i="2"/>
  <c r="O79" i="2" s="1"/>
  <c r="P79" i="2" s="1"/>
  <c r="Q79" i="2" s="1"/>
  <c r="R79" i="2" s="1"/>
  <c r="S79" i="2" s="1"/>
  <c r="U79" i="2" s="1"/>
  <c r="N78" i="2"/>
  <c r="O78" i="2" s="1"/>
  <c r="P78" i="2" s="1"/>
  <c r="Q78" i="2" s="1"/>
  <c r="R78" i="2" s="1"/>
  <c r="S78" i="2" s="1"/>
  <c r="U78" i="2" s="1"/>
  <c r="N77" i="2"/>
  <c r="O77" i="2" s="1"/>
  <c r="P77" i="2" s="1"/>
  <c r="Q77" i="2" s="1"/>
  <c r="R77" i="2" s="1"/>
  <c r="S77" i="2" s="1"/>
  <c r="U77" i="2" s="1"/>
  <c r="N76" i="2"/>
  <c r="O76" i="2" s="1"/>
  <c r="P76" i="2" s="1"/>
  <c r="Q76" i="2" s="1"/>
  <c r="R76" i="2" s="1"/>
  <c r="S76" i="2" s="1"/>
  <c r="U76" i="2" s="1"/>
  <c r="N75" i="2"/>
  <c r="O75" i="2" s="1"/>
  <c r="P75" i="2" s="1"/>
  <c r="Q75" i="2" s="1"/>
  <c r="R75" i="2" s="1"/>
  <c r="S75" i="2" s="1"/>
  <c r="U75" i="2" s="1"/>
  <c r="N74" i="2"/>
  <c r="O74" i="2" s="1"/>
  <c r="P74" i="2" s="1"/>
  <c r="Q74" i="2" s="1"/>
  <c r="R74" i="2" s="1"/>
  <c r="S74" i="2" s="1"/>
  <c r="U74" i="2" s="1"/>
  <c r="N73" i="2"/>
  <c r="O73" i="2" s="1"/>
  <c r="P73" i="2" s="1"/>
  <c r="Q73" i="2" s="1"/>
  <c r="R73" i="2" s="1"/>
  <c r="S73" i="2" s="1"/>
  <c r="U73" i="2" s="1"/>
  <c r="N72" i="2"/>
  <c r="O72" i="2" s="1"/>
  <c r="P72" i="2" s="1"/>
  <c r="Q72" i="2" s="1"/>
  <c r="R72" i="2" s="1"/>
  <c r="S72" i="2" s="1"/>
  <c r="U72" i="2" s="1"/>
  <c r="N71" i="2"/>
  <c r="O71" i="2" s="1"/>
  <c r="P71" i="2" s="1"/>
  <c r="Q71" i="2" s="1"/>
  <c r="R71" i="2" s="1"/>
  <c r="S71" i="2" s="1"/>
  <c r="U71" i="2" s="1"/>
  <c r="N70" i="2"/>
  <c r="O70" i="2" s="1"/>
  <c r="P70" i="2" s="1"/>
  <c r="Q70" i="2" s="1"/>
  <c r="R70" i="2" s="1"/>
  <c r="S70" i="2" s="1"/>
  <c r="U70" i="2" s="1"/>
  <c r="N69" i="2"/>
  <c r="O69" i="2" s="1"/>
  <c r="P69" i="2" s="1"/>
  <c r="Q69" i="2" s="1"/>
  <c r="R69" i="2" s="1"/>
  <c r="S69" i="2" s="1"/>
  <c r="U69" i="2" s="1"/>
  <c r="N68" i="2"/>
  <c r="O68" i="2" s="1"/>
  <c r="P68" i="2" s="1"/>
  <c r="Q68" i="2" s="1"/>
  <c r="R68" i="2" s="1"/>
  <c r="S68" i="2" s="1"/>
  <c r="U68" i="2" s="1"/>
  <c r="N67" i="2"/>
  <c r="O67" i="2" s="1"/>
  <c r="P67" i="2" s="1"/>
  <c r="Q67" i="2" s="1"/>
  <c r="R67" i="2" s="1"/>
  <c r="S67" i="2" s="1"/>
  <c r="U67" i="2" s="1"/>
  <c r="N66" i="2"/>
  <c r="O66" i="2" s="1"/>
  <c r="P66" i="2" s="1"/>
  <c r="Q66" i="2" s="1"/>
  <c r="R66" i="2" s="1"/>
  <c r="S66" i="2" s="1"/>
  <c r="U66" i="2" s="1"/>
  <c r="N65" i="2"/>
  <c r="O65" i="2" s="1"/>
  <c r="P65" i="2" s="1"/>
  <c r="Q65" i="2" s="1"/>
  <c r="R65" i="2" s="1"/>
  <c r="S65" i="2" s="1"/>
  <c r="U65" i="2" s="1"/>
  <c r="N64" i="2"/>
  <c r="O64" i="2" s="1"/>
  <c r="P64" i="2" s="1"/>
  <c r="Q64" i="2" s="1"/>
  <c r="R64" i="2" s="1"/>
  <c r="S64" i="2" s="1"/>
  <c r="U64" i="2" s="1"/>
  <c r="N63" i="2"/>
  <c r="O63" i="2" s="1"/>
  <c r="P63" i="2" s="1"/>
  <c r="Q63" i="2" s="1"/>
  <c r="R63" i="2" s="1"/>
  <c r="S63" i="2" s="1"/>
  <c r="U63" i="2" s="1"/>
  <c r="N62" i="2"/>
  <c r="O62" i="2" s="1"/>
  <c r="P62" i="2" s="1"/>
  <c r="Q62" i="2" s="1"/>
  <c r="R62" i="2" s="1"/>
  <c r="S62" i="2" s="1"/>
  <c r="U62" i="2" s="1"/>
  <c r="N61" i="2"/>
  <c r="O61" i="2" s="1"/>
  <c r="P61" i="2" s="1"/>
  <c r="Q61" i="2" s="1"/>
  <c r="R61" i="2" s="1"/>
  <c r="S61" i="2" s="1"/>
  <c r="U61" i="2" s="1"/>
  <c r="N60" i="2"/>
  <c r="O60" i="2" s="1"/>
  <c r="P60" i="2" s="1"/>
  <c r="Q60" i="2" s="1"/>
  <c r="R60" i="2" s="1"/>
  <c r="S60" i="2" s="1"/>
  <c r="U60" i="2" s="1"/>
  <c r="N59" i="2"/>
  <c r="O59" i="2" s="1"/>
  <c r="P59" i="2" s="1"/>
  <c r="Q59" i="2" s="1"/>
  <c r="R59" i="2" s="1"/>
  <c r="S59" i="2" s="1"/>
  <c r="U59" i="2" s="1"/>
  <c r="N58" i="2"/>
  <c r="O58" i="2" s="1"/>
  <c r="P58" i="2" s="1"/>
  <c r="Q58" i="2" s="1"/>
  <c r="R58" i="2" s="1"/>
  <c r="S58" i="2" s="1"/>
  <c r="U58" i="2" s="1"/>
  <c r="N57" i="2"/>
  <c r="O57" i="2" s="1"/>
  <c r="P57" i="2" s="1"/>
  <c r="Q57" i="2" s="1"/>
  <c r="R57" i="2" s="1"/>
  <c r="S57" i="2" s="1"/>
  <c r="U57" i="2" s="1"/>
  <c r="N56" i="2"/>
  <c r="O56" i="2" s="1"/>
  <c r="P56" i="2" s="1"/>
  <c r="Q56" i="2" s="1"/>
  <c r="R56" i="2" s="1"/>
  <c r="S56" i="2" s="1"/>
  <c r="U56" i="2" s="1"/>
  <c r="N55" i="2"/>
  <c r="O55" i="2" s="1"/>
  <c r="P55" i="2" s="1"/>
  <c r="Q55" i="2" s="1"/>
  <c r="R55" i="2" s="1"/>
  <c r="S55" i="2" s="1"/>
  <c r="U55" i="2" s="1"/>
  <c r="N54" i="2"/>
  <c r="O54" i="2" s="1"/>
  <c r="P54" i="2" s="1"/>
  <c r="Q54" i="2" s="1"/>
  <c r="R54" i="2" s="1"/>
  <c r="S54" i="2" s="1"/>
  <c r="U54" i="2" s="1"/>
  <c r="N53" i="2"/>
  <c r="O53" i="2" s="1"/>
  <c r="P53" i="2" s="1"/>
  <c r="Q53" i="2" s="1"/>
  <c r="R53" i="2" s="1"/>
  <c r="S53" i="2" s="1"/>
  <c r="U53" i="2" s="1"/>
  <c r="N52" i="2"/>
  <c r="O52" i="2" s="1"/>
  <c r="P52" i="2" s="1"/>
  <c r="Q52" i="2" s="1"/>
  <c r="R52" i="2" s="1"/>
  <c r="S52" i="2" s="1"/>
  <c r="U52" i="2" s="1"/>
  <c r="N51" i="2"/>
  <c r="O51" i="2" s="1"/>
  <c r="P51" i="2" s="1"/>
  <c r="Q51" i="2" s="1"/>
  <c r="R51" i="2" s="1"/>
  <c r="S51" i="2" s="1"/>
  <c r="U51" i="2" s="1"/>
  <c r="N50" i="2"/>
  <c r="O50" i="2" s="1"/>
  <c r="P50" i="2" s="1"/>
  <c r="Q50" i="2" s="1"/>
  <c r="R50" i="2" s="1"/>
  <c r="S50" i="2" s="1"/>
  <c r="U50" i="2" s="1"/>
  <c r="N49" i="2"/>
  <c r="O49" i="2" s="1"/>
  <c r="P49" i="2" s="1"/>
  <c r="Q49" i="2" s="1"/>
  <c r="R49" i="2" s="1"/>
  <c r="S49" i="2" s="1"/>
  <c r="U49" i="2" s="1"/>
  <c r="N48" i="2"/>
  <c r="O48" i="2" s="1"/>
  <c r="P48" i="2" s="1"/>
  <c r="Q48" i="2" s="1"/>
  <c r="R48" i="2" s="1"/>
  <c r="S48" i="2" s="1"/>
  <c r="U48" i="2" s="1"/>
  <c r="N47" i="2"/>
  <c r="O47" i="2" s="1"/>
  <c r="P47" i="2" s="1"/>
  <c r="Q47" i="2" s="1"/>
  <c r="R47" i="2" s="1"/>
  <c r="S47" i="2" s="1"/>
  <c r="U47" i="2" s="1"/>
  <c r="N46" i="2"/>
  <c r="O46" i="2" s="1"/>
  <c r="P46" i="2" s="1"/>
  <c r="Q46" i="2" s="1"/>
  <c r="R46" i="2" s="1"/>
  <c r="S46" i="2" s="1"/>
  <c r="U46" i="2" s="1"/>
  <c r="N45" i="2"/>
  <c r="O45" i="2" s="1"/>
  <c r="P45" i="2" s="1"/>
  <c r="Q45" i="2" s="1"/>
  <c r="R45" i="2" s="1"/>
  <c r="S45" i="2" s="1"/>
  <c r="U45" i="2" s="1"/>
  <c r="N44" i="2"/>
  <c r="O44" i="2" s="1"/>
  <c r="P44" i="2" s="1"/>
  <c r="Q44" i="2" s="1"/>
  <c r="R44" i="2" s="1"/>
  <c r="S44" i="2" s="1"/>
  <c r="U44" i="2" s="1"/>
  <c r="N43" i="2"/>
  <c r="O43" i="2" s="1"/>
  <c r="P43" i="2" s="1"/>
  <c r="Q43" i="2" s="1"/>
  <c r="R43" i="2" s="1"/>
  <c r="S43" i="2" s="1"/>
  <c r="U43" i="2" s="1"/>
  <c r="N42" i="2"/>
  <c r="O42" i="2" s="1"/>
  <c r="P42" i="2" s="1"/>
  <c r="Q42" i="2" s="1"/>
  <c r="R42" i="2" s="1"/>
  <c r="S42" i="2" s="1"/>
  <c r="U42" i="2" s="1"/>
  <c r="N41" i="2"/>
  <c r="O41" i="2" s="1"/>
  <c r="P41" i="2" s="1"/>
  <c r="Q41" i="2" s="1"/>
  <c r="R41" i="2" s="1"/>
  <c r="S41" i="2" s="1"/>
  <c r="U41" i="2" s="1"/>
  <c r="N40" i="2"/>
  <c r="O40" i="2" s="1"/>
  <c r="P40" i="2" s="1"/>
  <c r="Q40" i="2" s="1"/>
  <c r="R40" i="2" s="1"/>
  <c r="S40" i="2" s="1"/>
  <c r="U40" i="2" s="1"/>
  <c r="N39" i="2"/>
  <c r="O39" i="2" s="1"/>
  <c r="P39" i="2" s="1"/>
  <c r="Q39" i="2" s="1"/>
  <c r="R39" i="2" s="1"/>
  <c r="S39" i="2" s="1"/>
  <c r="U39" i="2" s="1"/>
  <c r="N38" i="2"/>
  <c r="O38" i="2" s="1"/>
  <c r="P38" i="2" s="1"/>
  <c r="Q38" i="2" s="1"/>
  <c r="R38" i="2" s="1"/>
  <c r="S38" i="2" s="1"/>
  <c r="U38" i="2" s="1"/>
  <c r="N37" i="2"/>
  <c r="O37" i="2" s="1"/>
  <c r="P37" i="2" s="1"/>
  <c r="Q37" i="2" s="1"/>
  <c r="R37" i="2" s="1"/>
  <c r="S37" i="2" s="1"/>
  <c r="U37" i="2" s="1"/>
  <c r="N36" i="2"/>
  <c r="O36" i="2" s="1"/>
  <c r="P36" i="2" s="1"/>
  <c r="Q36" i="2" s="1"/>
  <c r="R36" i="2" s="1"/>
  <c r="S36" i="2" s="1"/>
  <c r="U36" i="2" s="1"/>
  <c r="N35" i="2"/>
  <c r="O35" i="2" s="1"/>
  <c r="P35" i="2" s="1"/>
  <c r="Q35" i="2" s="1"/>
  <c r="R35" i="2" s="1"/>
  <c r="S35" i="2" s="1"/>
  <c r="U35" i="2" s="1"/>
  <c r="N34" i="2"/>
  <c r="O34" i="2" s="1"/>
  <c r="P34" i="2" s="1"/>
  <c r="Q34" i="2" s="1"/>
  <c r="R34" i="2" s="1"/>
  <c r="S34" i="2" s="1"/>
  <c r="U34" i="2" s="1"/>
  <c r="N33" i="2"/>
  <c r="O33" i="2" s="1"/>
  <c r="P33" i="2" s="1"/>
  <c r="Q33" i="2" s="1"/>
  <c r="R33" i="2" s="1"/>
  <c r="S33" i="2" s="1"/>
  <c r="U33" i="2" s="1"/>
  <c r="N32" i="2"/>
  <c r="O32" i="2" s="1"/>
  <c r="P32" i="2" s="1"/>
  <c r="Q32" i="2" s="1"/>
  <c r="R32" i="2" s="1"/>
  <c r="S32" i="2" s="1"/>
  <c r="U32" i="2" s="1"/>
  <c r="N31" i="2"/>
  <c r="O31" i="2" s="1"/>
  <c r="P31" i="2" s="1"/>
  <c r="Q31" i="2" s="1"/>
  <c r="R31" i="2" s="1"/>
  <c r="S31" i="2" s="1"/>
  <c r="U31" i="2" s="1"/>
  <c r="N30" i="2"/>
  <c r="O30" i="2" s="1"/>
  <c r="P30" i="2" s="1"/>
  <c r="Q30" i="2" s="1"/>
  <c r="R30" i="2" s="1"/>
  <c r="S30" i="2" s="1"/>
  <c r="U30" i="2" s="1"/>
  <c r="N29" i="2"/>
  <c r="O29" i="2" s="1"/>
  <c r="P29" i="2" s="1"/>
  <c r="Q29" i="2" s="1"/>
  <c r="R29" i="2" s="1"/>
  <c r="S29" i="2" s="1"/>
  <c r="U29" i="2" s="1"/>
  <c r="N28" i="2"/>
  <c r="O28" i="2" s="1"/>
  <c r="P28" i="2" s="1"/>
  <c r="Q28" i="2" s="1"/>
  <c r="R28" i="2" s="1"/>
  <c r="S28" i="2" s="1"/>
  <c r="U28" i="2" s="1"/>
  <c r="N27" i="2"/>
  <c r="O27" i="2" s="1"/>
  <c r="P27" i="2" s="1"/>
  <c r="Q27" i="2" s="1"/>
  <c r="R27" i="2" s="1"/>
  <c r="S27" i="2" s="1"/>
  <c r="U27" i="2" s="1"/>
  <c r="N26" i="2"/>
  <c r="O26" i="2" s="1"/>
  <c r="P26" i="2" s="1"/>
  <c r="Q26" i="2" s="1"/>
  <c r="R26" i="2" s="1"/>
  <c r="S26" i="2" s="1"/>
  <c r="U26" i="2" s="1"/>
  <c r="N25" i="2"/>
  <c r="O25" i="2" s="1"/>
  <c r="P25" i="2" s="1"/>
  <c r="Q25" i="2" s="1"/>
  <c r="R25" i="2" s="1"/>
  <c r="S25" i="2" s="1"/>
  <c r="U25" i="2" s="1"/>
  <c r="N24" i="2"/>
  <c r="O24" i="2" s="1"/>
  <c r="P24" i="2" s="1"/>
  <c r="Q24" i="2" s="1"/>
  <c r="R24" i="2" s="1"/>
  <c r="S24" i="2" s="1"/>
  <c r="U24" i="2" s="1"/>
  <c r="N23" i="2"/>
  <c r="O23" i="2" s="1"/>
  <c r="P23" i="2" s="1"/>
  <c r="Q23" i="2" s="1"/>
  <c r="R23" i="2" s="1"/>
  <c r="S23" i="2" s="1"/>
  <c r="U23" i="2" s="1"/>
  <c r="N22" i="2"/>
  <c r="O22" i="2" s="1"/>
  <c r="P22" i="2" s="1"/>
  <c r="Q22" i="2" s="1"/>
  <c r="R22" i="2" s="1"/>
  <c r="S22" i="2" s="1"/>
  <c r="U22" i="2" s="1"/>
  <c r="N21" i="2"/>
  <c r="O21" i="2" s="1"/>
  <c r="P21" i="2" s="1"/>
  <c r="Q21" i="2" s="1"/>
  <c r="R21" i="2" s="1"/>
  <c r="S21" i="2" s="1"/>
  <c r="U21" i="2" s="1"/>
  <c r="N20" i="2"/>
  <c r="O20" i="2" s="1"/>
  <c r="P20" i="2" s="1"/>
  <c r="Q20" i="2" s="1"/>
  <c r="R20" i="2" s="1"/>
  <c r="S20" i="2" s="1"/>
  <c r="U20" i="2" s="1"/>
  <c r="N19" i="2"/>
  <c r="O19" i="2" s="1"/>
  <c r="P19" i="2" s="1"/>
  <c r="Q19" i="2" s="1"/>
  <c r="R19" i="2" s="1"/>
  <c r="S19" i="2" s="1"/>
  <c r="U19" i="2" s="1"/>
  <c r="N18" i="2"/>
  <c r="O18" i="2" s="1"/>
  <c r="P18" i="2" s="1"/>
  <c r="Q18" i="2" s="1"/>
  <c r="R18" i="2" s="1"/>
  <c r="S18" i="2" s="1"/>
  <c r="U18" i="2" s="1"/>
  <c r="V18" i="2" s="1"/>
  <c r="N17" i="2"/>
  <c r="O17" i="2" s="1"/>
  <c r="P17" i="2" s="1"/>
  <c r="Q17" i="2" s="1"/>
  <c r="R17" i="2" s="1"/>
  <c r="S17" i="2" s="1"/>
  <c r="U17" i="2" s="1"/>
  <c r="N16" i="2"/>
  <c r="O16" i="2" s="1"/>
  <c r="P16" i="2" s="1"/>
  <c r="Q16" i="2" s="1"/>
  <c r="R16" i="2" s="1"/>
  <c r="S16" i="2" s="1"/>
  <c r="U16" i="2" s="1"/>
  <c r="N15" i="2"/>
  <c r="O15" i="2" s="1"/>
  <c r="P15" i="2" s="1"/>
  <c r="Q15" i="2" s="1"/>
  <c r="R15" i="2" s="1"/>
  <c r="S15" i="2" s="1"/>
  <c r="U15" i="2" s="1"/>
  <c r="N14" i="2"/>
  <c r="O14" i="2" s="1"/>
  <c r="P14" i="2" s="1"/>
  <c r="Q14" i="2" s="1"/>
  <c r="R14" i="2" s="1"/>
  <c r="S14" i="2" s="1"/>
  <c r="U14" i="2" s="1"/>
  <c r="V14" i="2" s="1"/>
  <c r="N13" i="2"/>
  <c r="O13" i="2" s="1"/>
  <c r="P13" i="2" s="1"/>
  <c r="Q13" i="2" s="1"/>
  <c r="R13" i="2" s="1"/>
  <c r="S13" i="2" s="1"/>
  <c r="U13" i="2" s="1"/>
  <c r="N12" i="2"/>
  <c r="O12" i="2" s="1"/>
  <c r="P12" i="2" s="1"/>
  <c r="Q12" i="2" s="1"/>
  <c r="R12" i="2" s="1"/>
  <c r="S12" i="2" s="1"/>
  <c r="U12" i="2" s="1"/>
  <c r="N11" i="2"/>
  <c r="O11" i="2" s="1"/>
  <c r="P11" i="2" s="1"/>
  <c r="Q11" i="2" s="1"/>
  <c r="R11" i="2" s="1"/>
  <c r="S11" i="2" s="1"/>
  <c r="U11" i="2" s="1"/>
  <c r="N10" i="2"/>
  <c r="O10" i="2" s="1"/>
  <c r="P10" i="2" s="1"/>
  <c r="Q10" i="2" s="1"/>
  <c r="R10" i="2" s="1"/>
  <c r="S10" i="2" s="1"/>
  <c r="U10" i="2" s="1"/>
  <c r="N9" i="2"/>
  <c r="O9" i="2" s="1"/>
  <c r="P9" i="2" s="1"/>
  <c r="Q9" i="2" s="1"/>
  <c r="R9" i="2" s="1"/>
  <c r="S9" i="2" s="1"/>
  <c r="U9" i="2" s="1"/>
  <c r="N8" i="2"/>
  <c r="O8" i="2" s="1"/>
  <c r="P8" i="2" s="1"/>
  <c r="Q8" i="2" s="1"/>
  <c r="R8" i="2" s="1"/>
  <c r="S8" i="2" s="1"/>
  <c r="U8" i="2" s="1"/>
  <c r="N7" i="2"/>
  <c r="O7" i="2" s="1"/>
  <c r="P7" i="2" s="1"/>
  <c r="Q7" i="2" s="1"/>
  <c r="R7" i="2" s="1"/>
  <c r="S7" i="2" s="1"/>
  <c r="U7" i="2" s="1"/>
  <c r="N6" i="2"/>
  <c r="O6" i="2" s="1"/>
  <c r="P6" i="2" s="1"/>
  <c r="Q6" i="2" s="1"/>
  <c r="R6" i="2" s="1"/>
  <c r="S6" i="2" s="1"/>
  <c r="U6" i="2" s="1"/>
  <c r="N5" i="2"/>
  <c r="O5" i="2" s="1"/>
  <c r="P5" i="2" s="1"/>
  <c r="Q5" i="2" s="1"/>
  <c r="R5" i="2" s="1"/>
  <c r="S5" i="2" s="1"/>
  <c r="U5" i="2" s="1"/>
  <c r="N4" i="2"/>
  <c r="O4" i="2" s="1"/>
  <c r="P4" i="2" s="1"/>
  <c r="Q4" i="2" s="1"/>
  <c r="R4" i="2" s="1"/>
  <c r="S4" i="2" s="1"/>
  <c r="U4" i="2" s="1"/>
  <c r="N3" i="2"/>
  <c r="O3" i="2" s="1"/>
  <c r="P3" i="2" s="1"/>
  <c r="Q3" i="2" s="1"/>
  <c r="R3" i="2" s="1"/>
  <c r="S3" i="2" s="1"/>
  <c r="U3" i="2" s="1"/>
  <c r="V115" i="2" l="1"/>
  <c r="O2" i="2"/>
  <c r="N115" i="2"/>
  <c r="P2" i="2" l="1"/>
  <c r="O115" i="2"/>
  <c r="Q2" i="2" l="1"/>
  <c r="P115" i="2"/>
  <c r="R2" i="2" l="1"/>
  <c r="Q115" i="2"/>
  <c r="S2" i="2" l="1"/>
  <c r="R115" i="2"/>
  <c r="S115" i="2" l="1"/>
  <c r="U115" i="2" s="1"/>
  <c r="U2" i="2"/>
</calcChain>
</file>

<file path=xl/sharedStrings.xml><?xml version="1.0" encoding="utf-8"?>
<sst xmlns="http://schemas.openxmlformats.org/spreadsheetml/2006/main" count="382" uniqueCount="278">
  <si>
    <t>B-AB1</t>
  </si>
  <si>
    <t>B-AB2</t>
  </si>
  <si>
    <t>N-BN1</t>
  </si>
  <si>
    <t>N-BN2</t>
  </si>
  <si>
    <t>N-BN3</t>
  </si>
  <si>
    <t>N-BN4A</t>
  </si>
  <si>
    <t>N-BN4B</t>
  </si>
  <si>
    <t>N-BN5</t>
  </si>
  <si>
    <t>N-BN6</t>
  </si>
  <si>
    <t>N-BN7</t>
  </si>
  <si>
    <t>N-BN8</t>
  </si>
  <si>
    <t>N-BN9</t>
  </si>
  <si>
    <t>N-BS1</t>
  </si>
  <si>
    <t>N-BS2</t>
  </si>
  <si>
    <t>N-BS3</t>
  </si>
  <si>
    <t>N-BS4</t>
  </si>
  <si>
    <t>N-BS5</t>
  </si>
  <si>
    <t>N-BS6</t>
  </si>
  <si>
    <t>N-BW1</t>
  </si>
  <si>
    <t>N-BW2</t>
  </si>
  <si>
    <t>N-BW3A</t>
  </si>
  <si>
    <t>N-BW3B</t>
  </si>
  <si>
    <t>N-BW4</t>
  </si>
  <si>
    <t>N-BW5A</t>
  </si>
  <si>
    <t>N-BW5B</t>
  </si>
  <si>
    <t>N-BW6</t>
  </si>
  <si>
    <t>B-BK1</t>
  </si>
  <si>
    <t>B-BK2A</t>
  </si>
  <si>
    <t>B-BK2B</t>
  </si>
  <si>
    <t>N-CN1</t>
  </si>
  <si>
    <t>N-CN2</t>
  </si>
  <si>
    <t>N-CN3</t>
  </si>
  <si>
    <t>N-CS1</t>
  </si>
  <si>
    <t>N-CS2</t>
  </si>
  <si>
    <t>N-CS3</t>
  </si>
  <si>
    <t>N-CS4</t>
  </si>
  <si>
    <t>N-CT1</t>
  </si>
  <si>
    <t>N-CT2</t>
  </si>
  <si>
    <t>N-CT3</t>
  </si>
  <si>
    <t>B-CD1</t>
  </si>
  <si>
    <t>B-CD2</t>
  </si>
  <si>
    <t>N-FM1</t>
  </si>
  <si>
    <t>N-FM2</t>
  </si>
  <si>
    <t>N-FM3</t>
  </si>
  <si>
    <t>N-FM4</t>
  </si>
  <si>
    <t>N-HL1</t>
  </si>
  <si>
    <t>N-HL2</t>
  </si>
  <si>
    <t>N-HL3</t>
  </si>
  <si>
    <t>N-KE1</t>
  </si>
  <si>
    <t>N-KE2</t>
  </si>
  <si>
    <t>N-KN1</t>
  </si>
  <si>
    <t>N-KN2</t>
  </si>
  <si>
    <t>N-KS1</t>
  </si>
  <si>
    <t>N-KS2</t>
  </si>
  <si>
    <t>B-KM1</t>
  </si>
  <si>
    <t>B-KM2</t>
  </si>
  <si>
    <t>B-LA1</t>
  </si>
  <si>
    <t>B-LA2</t>
  </si>
  <si>
    <t>B-LA3</t>
  </si>
  <si>
    <t>B-LN1</t>
  </si>
  <si>
    <t>B-LN2</t>
  </si>
  <si>
    <t>B-LY1</t>
  </si>
  <si>
    <t>B-LY2</t>
  </si>
  <si>
    <t>B-LY3</t>
  </si>
  <si>
    <t>N-ME1</t>
  </si>
  <si>
    <t>N-ME2</t>
  </si>
  <si>
    <t>N-ME3</t>
  </si>
  <si>
    <t>N-ME4</t>
  </si>
  <si>
    <t>N-MN1</t>
  </si>
  <si>
    <t>N-MN2</t>
  </si>
  <si>
    <t>N-MN3</t>
  </si>
  <si>
    <t>N-MR1</t>
  </si>
  <si>
    <t>N-MR2</t>
  </si>
  <si>
    <t>B-NB1</t>
  </si>
  <si>
    <t>B-NB2</t>
  </si>
  <si>
    <t>B-NB3</t>
  </si>
  <si>
    <t>B-OD1</t>
  </si>
  <si>
    <t>B-OD2</t>
  </si>
  <si>
    <t>B-OD3</t>
  </si>
  <si>
    <t>B-OF1</t>
  </si>
  <si>
    <t>B-OF2</t>
  </si>
  <si>
    <t>B-OF3</t>
  </si>
  <si>
    <t>N-PA</t>
  </si>
  <si>
    <t>N-PS1</t>
  </si>
  <si>
    <t>N-PS2</t>
  </si>
  <si>
    <t>N-PW1</t>
  </si>
  <si>
    <t>N-PW2</t>
  </si>
  <si>
    <t>N-RA1</t>
  </si>
  <si>
    <t>N-RA2</t>
  </si>
  <si>
    <t>N-RA3</t>
  </si>
  <si>
    <t>N-RA4</t>
  </si>
  <si>
    <t>N-RA5</t>
  </si>
  <si>
    <t>N-SA1</t>
  </si>
  <si>
    <t>N-SA2</t>
  </si>
  <si>
    <t>B-SD1</t>
  </si>
  <si>
    <t>B-SD2</t>
  </si>
  <si>
    <t>N-TI</t>
  </si>
  <si>
    <t>B-TW1</t>
  </si>
  <si>
    <t>B-TW2</t>
  </si>
  <si>
    <t>B-TW3</t>
  </si>
  <si>
    <t>B-WA1</t>
  </si>
  <si>
    <t>B-WA2</t>
  </si>
  <si>
    <t>B-WA3</t>
  </si>
  <si>
    <t>N-WF1</t>
  </si>
  <si>
    <t>N-WF2</t>
  </si>
  <si>
    <t>B-WM1</t>
  </si>
  <si>
    <t>B-WM2</t>
  </si>
  <si>
    <t>B-WM3</t>
  </si>
  <si>
    <t>B-WN1</t>
  </si>
  <si>
    <t>B-WN2</t>
  </si>
  <si>
    <t>B-WO1</t>
  </si>
  <si>
    <t>B-WO2</t>
  </si>
  <si>
    <t>B-WO3</t>
  </si>
  <si>
    <t>Dwellings</t>
  </si>
  <si>
    <t>PD</t>
  </si>
  <si>
    <t>Ward</t>
  </si>
  <si>
    <t>Parish</t>
  </si>
  <si>
    <t>Electorate</t>
  </si>
  <si>
    <t>Ratio</t>
  </si>
  <si>
    <t>17/18</t>
  </si>
  <si>
    <t>18/19</t>
  </si>
  <si>
    <t>19/20</t>
  </si>
  <si>
    <t>20/21</t>
  </si>
  <si>
    <t>21/22</t>
  </si>
  <si>
    <t>Dwellings 17/18</t>
  </si>
  <si>
    <t>Dwellings 18/19</t>
  </si>
  <si>
    <t>Dwellings 19/20</t>
  </si>
  <si>
    <t>Dwellings 20/21</t>
  </si>
  <si>
    <t>Dwellings 21/22</t>
  </si>
  <si>
    <t>Dwellings 22/23</t>
  </si>
  <si>
    <t>Households on the electoral register at December 2016</t>
  </si>
  <si>
    <t>Registered electors on the electoral register at December 2016</t>
  </si>
  <si>
    <t>A</t>
  </si>
  <si>
    <t>B</t>
  </si>
  <si>
    <t>C</t>
  </si>
  <si>
    <t>E</t>
  </si>
  <si>
    <t>F</t>
  </si>
  <si>
    <t>D</t>
  </si>
  <si>
    <t>G-L</t>
  </si>
  <si>
    <t>Polling District</t>
  </si>
  <si>
    <t>M-R</t>
  </si>
  <si>
    <t>Electorate 17/18</t>
  </si>
  <si>
    <t>Electorate 18/19</t>
  </si>
  <si>
    <t>Electorate 19/20</t>
  </si>
  <si>
    <t>Electorate 20/21</t>
  </si>
  <si>
    <t>Electorate 21/22</t>
  </si>
  <si>
    <t xml:space="preserve">Electorate 22/23 </t>
  </si>
  <si>
    <t>22/23</t>
  </si>
  <si>
    <t>Electorate Baseline</t>
  </si>
  <si>
    <t>Existing local government ward</t>
  </si>
  <si>
    <t>Civil parish or town council area</t>
  </si>
  <si>
    <t>Polling District Code</t>
  </si>
  <si>
    <t>Column</t>
  </si>
  <si>
    <t>Content</t>
  </si>
  <si>
    <t>research@bathnes.gov.uk</t>
  </si>
  <si>
    <t>www.bathnes.gov.uk/local-boundary-review/</t>
  </si>
  <si>
    <t>Detail</t>
  </si>
  <si>
    <t>S</t>
  </si>
  <si>
    <t>Forecast electorate totals for Bath and North East Somerset (sum of cols M-R):</t>
  </si>
  <si>
    <t>Forecast completed dwellings</t>
  </si>
  <si>
    <t>Forecast electorate</t>
  </si>
  <si>
    <t>Find out more about small area population projections</t>
  </si>
  <si>
    <t>Abbey</t>
  </si>
  <si>
    <t>Bathford Parish Council</t>
  </si>
  <si>
    <t>Bathavon North</t>
  </si>
  <si>
    <t>Bathampton Parish Council</t>
  </si>
  <si>
    <t>Batheaston Parish Council</t>
  </si>
  <si>
    <t>Charlcombe Parish Council</t>
  </si>
  <si>
    <t>Claverton Parish Council</t>
  </si>
  <si>
    <t>Swainswick Parish Council</t>
  </si>
  <si>
    <t>Freshford Parish Council</t>
  </si>
  <si>
    <t>Bathavon South</t>
  </si>
  <si>
    <t>Hinton Charterhouse Parish Council</t>
  </si>
  <si>
    <t>Monkton Combe Parish Council</t>
  </si>
  <si>
    <t>Shoscombe Parish Council</t>
  </si>
  <si>
    <t>South Stoke Parish Council</t>
  </si>
  <si>
    <t>Wellow Parish Council</t>
  </si>
  <si>
    <t>Camerton Parish Council</t>
  </si>
  <si>
    <t>Bathavon West</t>
  </si>
  <si>
    <t>Combe Hay Parish Council</t>
  </si>
  <si>
    <t>Dunkerton &amp; Tunley Parish Council</t>
  </si>
  <si>
    <t>Englishcombe Parish Council</t>
  </si>
  <si>
    <t>Newton St Loe Parish Council</t>
  </si>
  <si>
    <t>Priston Parish Council</t>
  </si>
  <si>
    <t>Bathwick</t>
  </si>
  <si>
    <t>Chew Magna Parish Council</t>
  </si>
  <si>
    <t>Chew Valley North</t>
  </si>
  <si>
    <t>Chew Stoke Parish Council</t>
  </si>
  <si>
    <t>Norton Malreward Parish Council</t>
  </si>
  <si>
    <t>Compton Martin Parish Council</t>
  </si>
  <si>
    <t>Chew Valley South</t>
  </si>
  <si>
    <t>Nempnett Thrubwell Parish Council</t>
  </si>
  <si>
    <t>Stowey Sutton Parish Council</t>
  </si>
  <si>
    <t>Ubley Parish Council</t>
  </si>
  <si>
    <t>Clutton Parish Council</t>
  </si>
  <si>
    <t>Clutton</t>
  </si>
  <si>
    <t>Chelwood Parish Council</t>
  </si>
  <si>
    <t>Stanton Drew Parish Council</t>
  </si>
  <si>
    <t>Combe Down</t>
  </si>
  <si>
    <t>Compton Dando Parish Council</t>
  </si>
  <si>
    <t>Farmborough</t>
  </si>
  <si>
    <t>Corston Parish Council</t>
  </si>
  <si>
    <t>Farmborough Parish Council</t>
  </si>
  <si>
    <t>Marksbury Parish Council</t>
  </si>
  <si>
    <t>Farrington Gurney Parish Council</t>
  </si>
  <si>
    <t>High Littleton</t>
  </si>
  <si>
    <t>High Littleton Parish Council</t>
  </si>
  <si>
    <t>Keynsham Town Council</t>
  </si>
  <si>
    <t>Keynsham East</t>
  </si>
  <si>
    <t>Keynsham North</t>
  </si>
  <si>
    <t>Keynsham South</t>
  </si>
  <si>
    <t>Kingsmead</t>
  </si>
  <si>
    <t>Lambridge</t>
  </si>
  <si>
    <t>Lansdown</t>
  </si>
  <si>
    <t>Lyncombe</t>
  </si>
  <si>
    <t>Cameley Parish Council</t>
  </si>
  <si>
    <t>Mendip</t>
  </si>
  <si>
    <t>East Harptree Parish Council</t>
  </si>
  <si>
    <t>Hinton Blewett Parish Council</t>
  </si>
  <si>
    <t>West Harptree Parish Council</t>
  </si>
  <si>
    <t>Midsomer Norton Town Council</t>
  </si>
  <si>
    <t>Midsomer Norton North</t>
  </si>
  <si>
    <t>Midsomer Norton Redfield</t>
  </si>
  <si>
    <t>Newbridge</t>
  </si>
  <si>
    <t>Odd Down</t>
  </si>
  <si>
    <t>Oldfield</t>
  </si>
  <si>
    <t>Paulton Parish Council</t>
  </si>
  <si>
    <t>Paulton</t>
  </si>
  <si>
    <t>Peasedown St John Parish Council</t>
  </si>
  <si>
    <t>Peasedown</t>
  </si>
  <si>
    <t>Publow with Pensford Parish Council</t>
  </si>
  <si>
    <t>Publow &amp; Whitchurch</t>
  </si>
  <si>
    <t>Whitchurch Village Council</t>
  </si>
  <si>
    <t>Radstock Town Council</t>
  </si>
  <si>
    <t>Radstock</t>
  </si>
  <si>
    <t>Saltford Parish Council</t>
  </si>
  <si>
    <t>Saltford</t>
  </si>
  <si>
    <t>Southdown</t>
  </si>
  <si>
    <t>Timsbury Parish Council</t>
  </si>
  <si>
    <t>Timsbury</t>
  </si>
  <si>
    <t>Twerton</t>
  </si>
  <si>
    <t>Walcot</t>
  </si>
  <si>
    <t>Westfield Parish Council</t>
  </si>
  <si>
    <t>Westfield</t>
  </si>
  <si>
    <t>Westmoreland</t>
  </si>
  <si>
    <t>Weston</t>
  </si>
  <si>
    <t>Widcombe</t>
  </si>
  <si>
    <t>Summary</t>
  </si>
  <si>
    <t>B&amp;NES Electorate Forecasting - Methodology and Constraints</t>
  </si>
  <si>
    <t>These figures are produced for the purposes of forecasting the local electorate in Bath and North East Somerset to 2022/23 and are not designed for any further purpose.</t>
  </si>
  <si>
    <t>(Previous years electorate + (projected completed dwellings * ratio))</t>
  </si>
  <si>
    <t>(Electorate Baseline/Dwellings). This rate gives us a baseline electorate per dwelling rate that can be used for furture forecasting.</t>
  </si>
  <si>
    <t>Produced by: Business Intelligence Team, Bath and North East Somerset Council</t>
  </si>
  <si>
    <t>Bath and North East Somerset  - Provisional Electorate Forecasting</t>
  </si>
  <si>
    <t xml:space="preserve">Final Forecast Electorate (dwellings based and constrained) : </t>
  </si>
  <si>
    <t>Dwellings based forecast</t>
  </si>
  <si>
    <t>22/23 Population adjustment</t>
  </si>
  <si>
    <t xml:space="preserve">22/23 Population Adjustment  </t>
  </si>
  <si>
    <t>T</t>
  </si>
  <si>
    <t xml:space="preserve">Housing forecasts traditionally focus on residential dwellings only, which do not include houses of multiple occupancy, particularly student accommodation and care homes. Student accommodation cannot be accounted in this forecast as students are not required to register to vote. Care homes, where planning consent has been granted and an explicit number of beds are stated are included. The projections identify 247 beds within the plan period. </t>
  </si>
  <si>
    <t>Housing based population forecasts can often overestimate the number of people in an area. We can use national statistics to temper this. The Office for National Statistics 2014-based sub-national population projections indicate a reduction in the average number of 17+ residents of BANES households from 1.9882 in 2017 to 1.9591 in 2023, a reduction of approx 1.464%. This can be applied to all areas as a constraining factor. This revises the district level figure down to 139,508</t>
  </si>
  <si>
    <t>22/23 Care home downward adjustment</t>
  </si>
  <si>
    <t>22/23 Care home inflation adjustment - FINAL - USE THIS</t>
  </si>
  <si>
    <t>22/23 Care home beds projection</t>
  </si>
  <si>
    <t>Care home occupancy is likely to be made up both of B&amp;NES residents and people who are new to the area. A 50/50 proportion has been applied. The 50% of likely residents from B&amp;NES is taken equally from all polling districts, a net reduction of 124 residents at a B&amp;NES level (0.09% of the population)</t>
  </si>
  <si>
    <t>Care home bed projections</t>
  </si>
  <si>
    <t>U</t>
  </si>
  <si>
    <t>Based on information provided by B&amp;NES planning policy matched to polling district using GIS automated matching and manual validation</t>
  </si>
  <si>
    <t>V</t>
  </si>
  <si>
    <t>Care home inflation adjustment - FINAL -  USE THIS</t>
  </si>
  <si>
    <r>
      <t xml:space="preserve">The projected care home population for each polling district is added to create a final adjusted population of </t>
    </r>
    <r>
      <rPr>
        <b/>
        <sz val="10"/>
        <color indexed="8"/>
        <rFont val="ARIAL"/>
        <family val="2"/>
      </rPr>
      <t>139,611</t>
    </r>
  </si>
  <si>
    <t xml:space="preserve">Using current estimates of housing completions, these forecasts provide B&amp;NES level summaries of forecast electors to 22/23. The figures are then constrained to account for underlying changes in population structure. </t>
  </si>
  <si>
    <t>v1</t>
  </si>
  <si>
    <t>This file is provided for information and to provide methodological background to electorate forecasting. For boundary development purposes, please refer to documentation published by the LGBCE</t>
  </si>
  <si>
    <t>Version Log:</t>
  </si>
  <si>
    <t>Initial release</t>
  </si>
  <si>
    <t>v1.1</t>
  </si>
  <si>
    <t>Amended PD reference for N-BS1 and N-BS5, overall figure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</si>
</sst>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3" x14ac:knownFonts="1">
    <font>
      <sz val="10"/>
      <color indexed="8"/>
      <name val="ARIAL"/>
      <charset val="1"/>
    </font>
    <font>
      <sz val="10"/>
      <color indexed="8"/>
      <name val="Arial"/>
      <family val="2"/>
    </font>
    <font>
      <sz val="10"/>
      <color indexed="8"/>
      <name val="Arial"/>
      <family val="2"/>
    </font>
    <font>
      <sz val="10"/>
      <color rgb="FFFF0000"/>
      <name val="Arial"/>
      <family val="2"/>
    </font>
    <font>
      <b/>
      <sz val="9"/>
      <name val="Segoe UI"/>
      <family val="2"/>
    </font>
    <font>
      <b/>
      <sz val="10"/>
      <color indexed="8"/>
      <name val="ARIAL"/>
      <family val="2"/>
    </font>
    <font>
      <b/>
      <sz val="12"/>
      <color indexed="8"/>
      <name val="ARIAL"/>
      <family val="2"/>
    </font>
    <font>
      <u/>
      <sz val="10"/>
      <color indexed="8"/>
      <name val="Arial"/>
      <family val="2"/>
    </font>
    <font>
      <u/>
      <sz val="10"/>
      <color theme="10"/>
      <name val="Arial"/>
      <family val="2"/>
    </font>
    <font>
      <i/>
      <sz val="10"/>
      <color rgb="FFFF0000"/>
      <name val="Arial"/>
      <family val="2"/>
    </font>
    <font>
      <sz val="10"/>
      <color indexed="8"/>
      <name val="Arial"/>
      <family val="2"/>
    </font>
    <font>
      <sz val="10"/>
      <name val="Arial"/>
      <family val="2"/>
    </font>
    <font>
      <b/>
      <sz val="10"/>
      <name val="ARIAL"/>
      <family val="2"/>
    </font>
  </fonts>
  <fills count="6">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rgb="FFFFC000"/>
        <bgColor indexed="64"/>
      </patternFill>
    </fill>
    <fill>
      <patternFill patternType="solid">
        <fgColor rgb="FF00B050"/>
        <bgColor indexed="64"/>
      </patternFill>
    </fill>
  </fills>
  <borders count="11">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4">
    <xf numFmtId="0" fontId="0" fillId="0" borderId="0">
      <alignment vertical="top"/>
    </xf>
    <xf numFmtId="43" fontId="2" fillId="0" borderId="0" applyFont="0" applyFill="0" applyBorder="0" applyAlignment="0" applyProtection="0">
      <alignment vertical="top"/>
    </xf>
    <xf numFmtId="0" fontId="8" fillId="0" borderId="0" applyNumberFormat="0" applyFill="0" applyBorder="0" applyAlignment="0" applyProtection="0">
      <alignment vertical="top"/>
    </xf>
    <xf numFmtId="9" fontId="10" fillId="0" borderId="0" applyFont="0" applyFill="0" applyBorder="0" applyAlignment="0" applyProtection="0"/>
  </cellStyleXfs>
  <cellXfs count="56">
    <xf numFmtId="0" fontId="0" fillId="0" borderId="0" xfId="0">
      <alignment vertical="top"/>
    </xf>
    <xf numFmtId="0" fontId="1" fillId="0" borderId="0" xfId="0" applyFont="1">
      <alignment vertical="top"/>
    </xf>
    <xf numFmtId="43" fontId="0" fillId="0" borderId="0" xfId="1" applyFont="1">
      <alignment vertical="top"/>
    </xf>
    <xf numFmtId="164" fontId="0" fillId="0" borderId="0" xfId="1" applyNumberFormat="1" applyFont="1">
      <alignment vertical="top"/>
    </xf>
    <xf numFmtId="0" fontId="0" fillId="0" borderId="0" xfId="1" applyNumberFormat="1" applyFont="1">
      <alignment vertical="top"/>
    </xf>
    <xf numFmtId="164" fontId="3" fillId="0" borderId="0" xfId="1" applyNumberFormat="1" applyFont="1">
      <alignment vertical="top"/>
    </xf>
    <xf numFmtId="0" fontId="5" fillId="0" borderId="0" xfId="0" applyFont="1">
      <alignment vertical="top"/>
    </xf>
    <xf numFmtId="0" fontId="6" fillId="0" borderId="0" xfId="0" applyFont="1">
      <alignment vertical="top"/>
    </xf>
    <xf numFmtId="14" fontId="0" fillId="0" borderId="0" xfId="0" applyNumberFormat="1">
      <alignment vertical="top"/>
    </xf>
    <xf numFmtId="0" fontId="5" fillId="0" borderId="0" xfId="0" applyFont="1" applyFill="1">
      <alignment vertical="top"/>
    </xf>
    <xf numFmtId="0" fontId="0" fillId="0" borderId="0" xfId="0" applyFill="1">
      <alignment vertical="top"/>
    </xf>
    <xf numFmtId="0" fontId="1" fillId="0" borderId="0" xfId="0" applyFont="1" applyFill="1">
      <alignment vertical="top"/>
    </xf>
    <xf numFmtId="0" fontId="7" fillId="0" borderId="0" xfId="0" applyFont="1" applyFill="1">
      <alignment vertical="top"/>
    </xf>
    <xf numFmtId="164" fontId="4" fillId="0" borderId="0" xfId="1" applyNumberFormat="1" applyFont="1" applyFill="1" applyBorder="1" applyAlignment="1">
      <alignment horizontal="right" vertical="top"/>
    </xf>
    <xf numFmtId="164" fontId="4" fillId="0" borderId="0" xfId="1" quotePrefix="1" applyNumberFormat="1" applyFont="1" applyFill="1" applyBorder="1" applyAlignment="1">
      <alignment horizontal="right" vertical="top"/>
    </xf>
    <xf numFmtId="0" fontId="5" fillId="0" borderId="0" xfId="0" applyFont="1" applyFill="1" applyAlignment="1">
      <alignment vertical="top" wrapText="1"/>
    </xf>
    <xf numFmtId="0" fontId="8" fillId="0" borderId="0" xfId="2" applyFill="1">
      <alignment vertical="top"/>
    </xf>
    <xf numFmtId="14" fontId="8" fillId="0" borderId="0" xfId="2" applyNumberFormat="1" applyFill="1">
      <alignment vertical="top"/>
    </xf>
    <xf numFmtId="0" fontId="8" fillId="0" borderId="0" xfId="2">
      <alignment vertical="top"/>
    </xf>
    <xf numFmtId="0" fontId="1" fillId="0" borderId="0" xfId="0" applyFont="1" applyAlignment="1">
      <alignment horizontal="left" vertical="top" wrapText="1"/>
    </xf>
    <xf numFmtId="0" fontId="9" fillId="0" borderId="0" xfId="0" applyFont="1" applyAlignment="1">
      <alignment vertical="top" wrapText="1"/>
    </xf>
    <xf numFmtId="0" fontId="8" fillId="0" borderId="0" xfId="2" applyFill="1" applyAlignment="1">
      <alignment horizontal="center" vertical="top"/>
    </xf>
    <xf numFmtId="164" fontId="0" fillId="0" borderId="0" xfId="0" applyNumberFormat="1">
      <alignment vertical="top"/>
    </xf>
    <xf numFmtId="164" fontId="0" fillId="0" borderId="6" xfId="0" applyNumberFormat="1" applyBorder="1">
      <alignment vertical="top"/>
    </xf>
    <xf numFmtId="164" fontId="0" fillId="0" borderId="0" xfId="1" applyNumberFormat="1" applyFont="1" applyFill="1" applyBorder="1">
      <alignment vertical="top"/>
    </xf>
    <xf numFmtId="164" fontId="11" fillId="0" borderId="0" xfId="1" applyNumberFormat="1" applyFont="1" applyFill="1" applyBorder="1">
      <alignment vertical="top"/>
    </xf>
    <xf numFmtId="0" fontId="5" fillId="0" borderId="0" xfId="0" applyFont="1" applyAlignment="1">
      <alignment vertical="top" wrapText="1"/>
    </xf>
    <xf numFmtId="43" fontId="5" fillId="0" borderId="0" xfId="1" applyFont="1" applyAlignment="1">
      <alignment vertical="top" wrapText="1"/>
    </xf>
    <xf numFmtId="0" fontId="4" fillId="3" borderId="0" xfId="1" applyNumberFormat="1" applyFont="1" applyFill="1" applyBorder="1" applyAlignment="1">
      <alignment horizontal="right" vertical="top" wrapText="1"/>
    </xf>
    <xf numFmtId="164" fontId="4" fillId="2" borderId="0" xfId="1" applyNumberFormat="1" applyFont="1" applyFill="1" applyBorder="1" applyAlignment="1">
      <alignment horizontal="right" vertical="top" wrapText="1"/>
    </xf>
    <xf numFmtId="164" fontId="4" fillId="2" borderId="5" xfId="1" applyNumberFormat="1" applyFont="1" applyFill="1" applyBorder="1" applyAlignment="1">
      <alignment horizontal="right" vertical="top" wrapText="1"/>
    </xf>
    <xf numFmtId="0" fontId="0" fillId="0" borderId="7" xfId="0" applyFill="1" applyBorder="1">
      <alignment vertical="top"/>
    </xf>
    <xf numFmtId="0" fontId="0" fillId="0" borderId="1" xfId="0" applyFill="1" applyBorder="1">
      <alignment vertical="top"/>
    </xf>
    <xf numFmtId="0" fontId="0" fillId="0" borderId="2" xfId="0" applyFill="1" applyBorder="1">
      <alignment vertical="top"/>
    </xf>
    <xf numFmtId="0" fontId="5" fillId="0" borderId="8" xfId="0" applyFont="1" applyFill="1" applyBorder="1">
      <alignment vertical="top"/>
    </xf>
    <xf numFmtId="0" fontId="0" fillId="0" borderId="0" xfId="0" applyFill="1" applyBorder="1">
      <alignment vertical="top"/>
    </xf>
    <xf numFmtId="0" fontId="0" fillId="0" borderId="9" xfId="0" applyFill="1" applyBorder="1">
      <alignment vertical="top"/>
    </xf>
    <xf numFmtId="0" fontId="0" fillId="0" borderId="10" xfId="0" applyFill="1" applyBorder="1">
      <alignment vertical="top"/>
    </xf>
    <xf numFmtId="0" fontId="0" fillId="0" borderId="3" xfId="0" applyFill="1" applyBorder="1">
      <alignment vertical="top"/>
    </xf>
    <xf numFmtId="0" fontId="0" fillId="0" borderId="4" xfId="0" applyFill="1" applyBorder="1">
      <alignment vertical="top"/>
    </xf>
    <xf numFmtId="0" fontId="5" fillId="0" borderId="1" xfId="0" applyFont="1" applyFill="1" applyBorder="1" applyAlignment="1">
      <alignment horizontal="center" vertical="top"/>
    </xf>
    <xf numFmtId="164" fontId="0" fillId="0" borderId="0" xfId="0" applyNumberFormat="1" applyFill="1">
      <alignment vertical="top"/>
    </xf>
    <xf numFmtId="9" fontId="0" fillId="0" borderId="0" xfId="3" applyFont="1" applyFill="1" applyAlignment="1">
      <alignment vertical="top"/>
    </xf>
    <xf numFmtId="0" fontId="1" fillId="0" borderId="0" xfId="0" applyFont="1" applyFill="1" applyAlignment="1">
      <alignment horizontal="left" vertical="top" wrapText="1"/>
    </xf>
    <xf numFmtId="164" fontId="1" fillId="0" borderId="0" xfId="0" applyNumberFormat="1" applyFont="1" applyFill="1" applyAlignment="1">
      <alignment horizontal="left" vertical="top" wrapText="1"/>
    </xf>
    <xf numFmtId="0" fontId="12" fillId="4" borderId="0" xfId="0" applyFont="1" applyFill="1" applyAlignment="1">
      <alignment vertical="top" wrapText="1"/>
    </xf>
    <xf numFmtId="10" fontId="0" fillId="0" borderId="0" xfId="3" applyNumberFormat="1" applyFont="1" applyAlignment="1">
      <alignment vertical="top"/>
    </xf>
    <xf numFmtId="0" fontId="5" fillId="5" borderId="0" xfId="0" applyFont="1" applyFill="1" applyAlignment="1">
      <alignment vertical="top" wrapText="1"/>
    </xf>
    <xf numFmtId="164" fontId="5" fillId="4" borderId="0" xfId="1" applyNumberFormat="1" applyFont="1" applyFill="1" applyAlignment="1">
      <alignment vertical="top" wrapText="1"/>
    </xf>
    <xf numFmtId="1" fontId="12" fillId="4" borderId="0" xfId="0" applyNumberFormat="1" applyFont="1" applyFill="1" applyAlignment="1">
      <alignment vertical="top" wrapText="1"/>
    </xf>
    <xf numFmtId="1" fontId="0" fillId="0" borderId="0" xfId="1" applyNumberFormat="1" applyFont="1">
      <alignment vertical="top"/>
    </xf>
    <xf numFmtId="1" fontId="0" fillId="0" borderId="0" xfId="0" applyNumberFormat="1">
      <alignment vertical="top"/>
    </xf>
    <xf numFmtId="1" fontId="0" fillId="0" borderId="0" xfId="3" applyNumberFormat="1" applyFont="1" applyAlignment="1">
      <alignment vertical="top"/>
    </xf>
    <xf numFmtId="0" fontId="8" fillId="0" borderId="0" xfId="2" applyFill="1" applyAlignment="1">
      <alignment horizontal="left" vertical="top"/>
    </xf>
    <xf numFmtId="0" fontId="1" fillId="0" borderId="0" xfId="0" applyFont="1" applyAlignment="1">
      <alignment horizontal="left" vertical="top" wrapText="1"/>
    </xf>
    <xf numFmtId="0" fontId="1" fillId="0" borderId="0" xfId="0" applyFont="1" applyFill="1" applyAlignment="1">
      <alignment horizontal="lef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search@bathne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projections/bulletins/subnationalpopulationprojectionsforengland/2014basedprojections" TargetMode="External"/><Relationship Id="rId2" Type="http://schemas.openxmlformats.org/officeDocument/2006/relationships/hyperlink" Target="http://www.bathnes.gov.uk/local-boundary-review/" TargetMode="External"/><Relationship Id="rId1" Type="http://schemas.openxmlformats.org/officeDocument/2006/relationships/hyperlink" Target="mailto:research@bathnes.gov.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showGridLines="0" workbookViewId="0">
      <selection activeCell="C16" sqref="C16"/>
    </sheetView>
  </sheetViews>
  <sheetFormatPr defaultRowHeight="12.75" x14ac:dyDescent="0.2"/>
  <cols>
    <col min="1" max="1" width="3.42578125" customWidth="1"/>
    <col min="2" max="2" width="10.140625" bestFit="1" customWidth="1"/>
    <col min="3" max="3" width="34.85546875" bestFit="1" customWidth="1"/>
    <col min="4" max="4" width="44.5703125" customWidth="1"/>
    <col min="5" max="10" width="11.28515625" bestFit="1" customWidth="1"/>
  </cols>
  <sheetData>
    <row r="1" spans="2:10" ht="15.75" x14ac:dyDescent="0.2">
      <c r="B1" s="7" t="s">
        <v>253</v>
      </c>
    </row>
    <row r="2" spans="2:10" x14ac:dyDescent="0.2">
      <c r="B2" s="1"/>
      <c r="C2" s="8"/>
    </row>
    <row r="3" spans="2:10" x14ac:dyDescent="0.2">
      <c r="B3" s="1" t="s">
        <v>273</v>
      </c>
    </row>
    <row r="4" spans="2:10" x14ac:dyDescent="0.2">
      <c r="B4" s="1"/>
    </row>
    <row r="5" spans="2:10" x14ac:dyDescent="0.2">
      <c r="B5" s="6" t="s">
        <v>247</v>
      </c>
    </row>
    <row r="6" spans="2:10" ht="27" customHeight="1" x14ac:dyDescent="0.2">
      <c r="B6" s="54" t="s">
        <v>271</v>
      </c>
      <c r="C6" s="54"/>
      <c r="D6" s="54"/>
      <c r="E6" s="54"/>
      <c r="F6" s="54"/>
      <c r="G6" s="54"/>
      <c r="H6" s="54"/>
    </row>
    <row r="7" spans="2:10" ht="13.5" thickBot="1" x14ac:dyDescent="0.25">
      <c r="B7" s="19"/>
      <c r="C7" s="19"/>
      <c r="D7" s="19"/>
      <c r="E7" s="19"/>
      <c r="F7" s="19"/>
      <c r="G7" s="19"/>
      <c r="H7" s="19"/>
    </row>
    <row r="8" spans="2:10" ht="13.5" thickBot="1" x14ac:dyDescent="0.25">
      <c r="C8" s="31"/>
      <c r="D8" s="32"/>
      <c r="E8" s="32"/>
      <c r="F8" s="40" t="s">
        <v>147</v>
      </c>
      <c r="G8" s="33"/>
      <c r="J8" s="20"/>
    </row>
    <row r="9" spans="2:10" ht="13.5" thickBot="1" x14ac:dyDescent="0.25">
      <c r="C9" s="34" t="s">
        <v>254</v>
      </c>
      <c r="D9" s="35"/>
      <c r="E9" s="35"/>
      <c r="F9" s="23">
        <v>139679</v>
      </c>
      <c r="G9" s="36"/>
    </row>
    <row r="10" spans="2:10" ht="13.5" thickBot="1" x14ac:dyDescent="0.25">
      <c r="C10" s="37"/>
      <c r="D10" s="38"/>
      <c r="E10" s="38"/>
      <c r="F10" s="38"/>
      <c r="G10" s="39"/>
    </row>
    <row r="11" spans="2:10" x14ac:dyDescent="0.2">
      <c r="C11" s="35"/>
      <c r="D11" s="35"/>
      <c r="E11" s="35"/>
      <c r="F11" s="35"/>
      <c r="G11" s="35"/>
    </row>
    <row r="12" spans="2:10" x14ac:dyDescent="0.2">
      <c r="B12" s="1" t="s">
        <v>249</v>
      </c>
    </row>
    <row r="14" spans="2:10" x14ac:dyDescent="0.2">
      <c r="B14" s="1" t="s">
        <v>252</v>
      </c>
    </row>
    <row r="15" spans="2:10" x14ac:dyDescent="0.2">
      <c r="B15" s="18" t="s">
        <v>154</v>
      </c>
    </row>
    <row r="16" spans="2:10" x14ac:dyDescent="0.2">
      <c r="B16" s="1" t="s">
        <v>276</v>
      </c>
      <c r="C16" s="8">
        <v>42943</v>
      </c>
    </row>
    <row r="22" spans="2:3" x14ac:dyDescent="0.2">
      <c r="B22" s="1" t="s">
        <v>274</v>
      </c>
    </row>
    <row r="23" spans="2:3" x14ac:dyDescent="0.2">
      <c r="B23" s="1" t="s">
        <v>276</v>
      </c>
      <c r="C23" s="1" t="s">
        <v>277</v>
      </c>
    </row>
    <row r="24" spans="2:3" x14ac:dyDescent="0.2">
      <c r="B24" s="1" t="s">
        <v>272</v>
      </c>
      <c r="C24" s="1" t="s">
        <v>275</v>
      </c>
    </row>
  </sheetData>
  <mergeCells count="1">
    <mergeCell ref="B6:H6"/>
  </mergeCells>
  <hyperlinks>
    <hyperlink ref="B1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workbookViewId="0">
      <selection activeCell="C38" sqref="C38"/>
    </sheetView>
  </sheetViews>
  <sheetFormatPr defaultRowHeight="12.75" x14ac:dyDescent="0.2"/>
  <cols>
    <col min="1" max="2" width="9.140625" style="10"/>
    <col min="3" max="3" width="47.42578125" style="10" customWidth="1"/>
    <col min="4" max="4" width="41.28515625" style="10" customWidth="1"/>
    <col min="5" max="16384" width="9.140625" style="10"/>
  </cols>
  <sheetData>
    <row r="1" spans="2:10" x14ac:dyDescent="0.2">
      <c r="B1" s="9" t="s">
        <v>248</v>
      </c>
    </row>
    <row r="3" spans="2:10" x14ac:dyDescent="0.2">
      <c r="B3" s="9" t="s">
        <v>152</v>
      </c>
      <c r="C3" s="9" t="s">
        <v>153</v>
      </c>
      <c r="D3" s="9" t="s">
        <v>156</v>
      </c>
    </row>
    <row r="4" spans="2:10" x14ac:dyDescent="0.2">
      <c r="B4" s="11" t="s">
        <v>132</v>
      </c>
      <c r="C4" s="9" t="s">
        <v>139</v>
      </c>
      <c r="D4" s="10" t="s">
        <v>151</v>
      </c>
    </row>
    <row r="5" spans="2:10" x14ac:dyDescent="0.2">
      <c r="B5" s="11" t="s">
        <v>133</v>
      </c>
      <c r="C5" s="9" t="s">
        <v>116</v>
      </c>
      <c r="D5" s="10" t="s">
        <v>150</v>
      </c>
    </row>
    <row r="6" spans="2:10" x14ac:dyDescent="0.2">
      <c r="B6" s="11" t="s">
        <v>134</v>
      </c>
      <c r="C6" s="9" t="s">
        <v>115</v>
      </c>
      <c r="D6" s="10" t="s">
        <v>149</v>
      </c>
    </row>
    <row r="7" spans="2:10" x14ac:dyDescent="0.2">
      <c r="B7" s="11" t="s">
        <v>137</v>
      </c>
      <c r="C7" s="9" t="s">
        <v>113</v>
      </c>
      <c r="D7" s="10" t="s">
        <v>130</v>
      </c>
    </row>
    <row r="8" spans="2:10" x14ac:dyDescent="0.2">
      <c r="B8" s="11" t="s">
        <v>135</v>
      </c>
      <c r="C8" s="9" t="s">
        <v>148</v>
      </c>
      <c r="D8" s="11" t="s">
        <v>131</v>
      </c>
    </row>
    <row r="9" spans="2:10" x14ac:dyDescent="0.2">
      <c r="B9" s="11" t="s">
        <v>136</v>
      </c>
      <c r="C9" s="9" t="s">
        <v>118</v>
      </c>
      <c r="D9" s="11" t="s">
        <v>251</v>
      </c>
    </row>
    <row r="10" spans="2:10" x14ac:dyDescent="0.2">
      <c r="B10" s="11" t="s">
        <v>138</v>
      </c>
      <c r="C10" s="9" t="s">
        <v>159</v>
      </c>
      <c r="D10" s="11" t="s">
        <v>267</v>
      </c>
    </row>
    <row r="11" spans="2:10" x14ac:dyDescent="0.2">
      <c r="B11" s="11" t="s">
        <v>140</v>
      </c>
      <c r="C11" s="9" t="s">
        <v>160</v>
      </c>
      <c r="D11" s="11" t="s">
        <v>250</v>
      </c>
    </row>
    <row r="13" spans="2:10" x14ac:dyDescent="0.2">
      <c r="C13" s="11"/>
      <c r="D13" s="12" t="s">
        <v>158</v>
      </c>
    </row>
    <row r="14" spans="2:10" x14ac:dyDescent="0.2">
      <c r="E14" s="13" t="s">
        <v>119</v>
      </c>
      <c r="F14" s="13" t="s">
        <v>120</v>
      </c>
      <c r="G14" s="13" t="s">
        <v>121</v>
      </c>
      <c r="H14" s="13" t="s">
        <v>122</v>
      </c>
      <c r="I14" s="13" t="s">
        <v>123</v>
      </c>
      <c r="J14" s="14" t="s">
        <v>147</v>
      </c>
    </row>
    <row r="15" spans="2:10" x14ac:dyDescent="0.2">
      <c r="C15" s="11"/>
      <c r="D15" s="9" t="s">
        <v>255</v>
      </c>
      <c r="E15" s="24">
        <v>134917.34904355142</v>
      </c>
      <c r="F15" s="24">
        <v>136766.43170430072</v>
      </c>
      <c r="G15" s="24">
        <v>138796.6117489076</v>
      </c>
      <c r="H15" s="24">
        <v>139773.68626543757</v>
      </c>
      <c r="I15" s="24">
        <v>140738.12718596301</v>
      </c>
      <c r="J15" s="25">
        <v>141580.33762177211</v>
      </c>
    </row>
    <row r="17" spans="2:12" ht="62.25" customHeight="1" x14ac:dyDescent="0.2">
      <c r="B17" s="11" t="s">
        <v>157</v>
      </c>
      <c r="C17" s="15" t="s">
        <v>256</v>
      </c>
      <c r="D17" s="55" t="s">
        <v>260</v>
      </c>
      <c r="E17" s="55"/>
      <c r="F17" s="55"/>
      <c r="G17" s="55"/>
      <c r="H17" s="55"/>
      <c r="I17" s="55"/>
      <c r="J17" s="55"/>
      <c r="K17" s="55"/>
      <c r="L17" s="55"/>
    </row>
    <row r="18" spans="2:12" ht="14.25" customHeight="1" x14ac:dyDescent="0.2">
      <c r="D18" s="53" t="s">
        <v>161</v>
      </c>
    </row>
    <row r="19" spans="2:12" ht="14.25" customHeight="1" x14ac:dyDescent="0.2">
      <c r="D19" s="21"/>
    </row>
    <row r="20" spans="2:12" ht="56.25" customHeight="1" x14ac:dyDescent="0.2">
      <c r="B20" s="10" t="s">
        <v>258</v>
      </c>
      <c r="C20" s="9" t="s">
        <v>265</v>
      </c>
      <c r="D20" s="55" t="s">
        <v>259</v>
      </c>
      <c r="E20" s="55"/>
      <c r="F20" s="55"/>
      <c r="G20" s="55"/>
      <c r="H20" s="55"/>
      <c r="I20" s="55"/>
      <c r="J20" s="55"/>
      <c r="K20" s="55"/>
      <c r="L20" s="55"/>
    </row>
    <row r="21" spans="2:12" ht="38.25" customHeight="1" x14ac:dyDescent="0.2">
      <c r="B21" s="11" t="s">
        <v>266</v>
      </c>
      <c r="C21" s="9" t="s">
        <v>261</v>
      </c>
      <c r="D21" s="55" t="s">
        <v>264</v>
      </c>
      <c r="E21" s="55"/>
      <c r="F21" s="55"/>
      <c r="G21" s="55"/>
      <c r="H21" s="55"/>
      <c r="I21" s="55"/>
      <c r="J21" s="55"/>
      <c r="K21" s="55"/>
      <c r="L21" s="55"/>
    </row>
    <row r="22" spans="2:12" ht="7.5" customHeight="1" x14ac:dyDescent="0.2">
      <c r="B22" s="11"/>
      <c r="C22" s="9"/>
      <c r="D22" s="43"/>
      <c r="E22" s="43"/>
      <c r="F22" s="43"/>
      <c r="G22" s="43"/>
      <c r="H22" s="43"/>
      <c r="I22" s="43"/>
      <c r="J22" s="43"/>
      <c r="K22" s="43"/>
      <c r="L22" s="43"/>
    </row>
    <row r="23" spans="2:12" x14ac:dyDescent="0.2">
      <c r="B23" s="11" t="s">
        <v>268</v>
      </c>
      <c r="C23" s="9" t="s">
        <v>269</v>
      </c>
      <c r="D23" s="11" t="s">
        <v>270</v>
      </c>
    </row>
    <row r="25" spans="2:12" ht="35.25" customHeight="1" x14ac:dyDescent="0.2">
      <c r="B25" s="16" t="s">
        <v>154</v>
      </c>
    </row>
    <row r="26" spans="2:12" x14ac:dyDescent="0.2">
      <c r="B26" s="17" t="s">
        <v>155</v>
      </c>
      <c r="D26" s="41"/>
      <c r="E26" s="42"/>
    </row>
    <row r="29" spans="2:12" x14ac:dyDescent="0.2">
      <c r="D29" s="44"/>
      <c r="E29" s="43"/>
      <c r="F29" s="43"/>
      <c r="G29" s="43"/>
      <c r="H29" s="43"/>
      <c r="I29" s="43"/>
      <c r="J29" s="43"/>
      <c r="K29" s="43"/>
      <c r="L29" s="43"/>
    </row>
  </sheetData>
  <mergeCells count="3">
    <mergeCell ref="D17:L17"/>
    <mergeCell ref="D20:L20"/>
    <mergeCell ref="D21:L21"/>
  </mergeCells>
  <hyperlinks>
    <hyperlink ref="B25" r:id="rId1"/>
    <hyperlink ref="B26" r:id="rId2"/>
    <hyperlink ref="D18"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tabSelected="1" workbookViewId="0">
      <selection activeCell="H1" sqref="H1"/>
    </sheetView>
  </sheetViews>
  <sheetFormatPr defaultRowHeight="12.75" x14ac:dyDescent="0.2"/>
  <cols>
    <col min="2" max="2" width="32" bestFit="1" customWidth="1"/>
    <col min="3" max="3" width="22.7109375" bestFit="1" customWidth="1"/>
    <col min="4" max="4" width="9.85546875" bestFit="1" customWidth="1"/>
    <col min="5" max="5" width="10" customWidth="1"/>
    <col min="6" max="6" width="6.42578125" style="2" bestFit="1" customWidth="1"/>
    <col min="7" max="12" width="9.5703125" style="4" customWidth="1"/>
    <col min="13" max="17" width="9.5703125" style="3" customWidth="1"/>
    <col min="18" max="18" width="9.5703125" style="5" customWidth="1"/>
    <col min="19" max="19" width="12.42578125" customWidth="1"/>
    <col min="20" max="20" width="10" style="51" customWidth="1"/>
    <col min="21" max="21" width="11.28515625" style="3" customWidth="1"/>
    <col min="22" max="22" width="13.85546875" customWidth="1"/>
  </cols>
  <sheetData>
    <row r="1" spans="1:22" s="26" customFormat="1" ht="70.5" customHeight="1" x14ac:dyDescent="0.2">
      <c r="A1" s="26" t="s">
        <v>114</v>
      </c>
      <c r="B1" s="26" t="s">
        <v>116</v>
      </c>
      <c r="C1" s="26" t="s">
        <v>115</v>
      </c>
      <c r="D1" s="26" t="s">
        <v>113</v>
      </c>
      <c r="E1" s="26" t="s">
        <v>117</v>
      </c>
      <c r="F1" s="27" t="s">
        <v>118</v>
      </c>
      <c r="G1" s="28" t="s">
        <v>124</v>
      </c>
      <c r="H1" s="28" t="s">
        <v>125</v>
      </c>
      <c r="I1" s="28" t="s">
        <v>126</v>
      </c>
      <c r="J1" s="28" t="s">
        <v>127</v>
      </c>
      <c r="K1" s="28" t="s">
        <v>128</v>
      </c>
      <c r="L1" s="28" t="s">
        <v>129</v>
      </c>
      <c r="M1" s="29" t="s">
        <v>141</v>
      </c>
      <c r="N1" s="30" t="s">
        <v>142</v>
      </c>
      <c r="O1" s="29" t="s">
        <v>143</v>
      </c>
      <c r="P1" s="29" t="s">
        <v>144</v>
      </c>
      <c r="Q1" s="29" t="s">
        <v>145</v>
      </c>
      <c r="R1" s="29" t="s">
        <v>146</v>
      </c>
      <c r="S1" s="45" t="s">
        <v>257</v>
      </c>
      <c r="T1" s="49" t="s">
        <v>263</v>
      </c>
      <c r="U1" s="48" t="s">
        <v>261</v>
      </c>
      <c r="V1" s="47" t="s">
        <v>262</v>
      </c>
    </row>
    <row r="2" spans="1:22" x14ac:dyDescent="0.2">
      <c r="A2" t="s">
        <v>0</v>
      </c>
      <c r="B2">
        <v>0</v>
      </c>
      <c r="C2" t="s">
        <v>162</v>
      </c>
      <c r="D2">
        <v>1602</v>
      </c>
      <c r="E2">
        <v>1687</v>
      </c>
      <c r="F2" s="2">
        <v>1.0530586766541823</v>
      </c>
      <c r="G2" s="4">
        <v>0</v>
      </c>
      <c r="H2" s="4">
        <v>0</v>
      </c>
      <c r="I2" s="4">
        <v>0</v>
      </c>
      <c r="J2" s="4">
        <v>0</v>
      </c>
      <c r="K2" s="4">
        <v>0</v>
      </c>
      <c r="L2" s="4">
        <v>0</v>
      </c>
      <c r="M2" s="3">
        <f>E2+G2*$F2</f>
        <v>1687</v>
      </c>
      <c r="N2" s="3">
        <f t="shared" ref="N2:N33" si="0">M2+H2*$F2</f>
        <v>1687</v>
      </c>
      <c r="O2" s="3">
        <f t="shared" ref="O2:O33" si="1">N2+I2*$F2</f>
        <v>1687</v>
      </c>
      <c r="P2" s="3">
        <f t="shared" ref="P2:P33" si="2">O2+J2*$F2</f>
        <v>1687</v>
      </c>
      <c r="Q2" s="3">
        <f t="shared" ref="Q2:Q33" si="3">P2+K2*$F2</f>
        <v>1687</v>
      </c>
      <c r="R2" s="3">
        <f t="shared" ref="R2:R33" si="4">Q2+L2*$F2</f>
        <v>1687</v>
      </c>
      <c r="S2" s="3">
        <f>R2*0.98536</f>
        <v>1662.30232</v>
      </c>
      <c r="T2" s="50">
        <v>0</v>
      </c>
      <c r="U2" s="3">
        <f>ROUND(S2*0.999,0)</f>
        <v>1661</v>
      </c>
      <c r="V2" s="22">
        <f>U2+T2</f>
        <v>1661</v>
      </c>
    </row>
    <row r="3" spans="1:22" x14ac:dyDescent="0.2">
      <c r="A3" t="s">
        <v>1</v>
      </c>
      <c r="B3">
        <v>0</v>
      </c>
      <c r="C3" t="s">
        <v>162</v>
      </c>
      <c r="D3">
        <v>2561</v>
      </c>
      <c r="E3">
        <v>2192</v>
      </c>
      <c r="F3" s="2">
        <v>0.85591565794611479</v>
      </c>
      <c r="G3" s="4">
        <v>0</v>
      </c>
      <c r="H3" s="4">
        <v>0</v>
      </c>
      <c r="I3" s="4">
        <v>0</v>
      </c>
      <c r="J3" s="4">
        <v>0</v>
      </c>
      <c r="K3" s="4">
        <v>70</v>
      </c>
      <c r="L3" s="4">
        <v>85</v>
      </c>
      <c r="M3" s="3">
        <f t="shared" ref="M3:M66" si="5">E3+G3*$F3</f>
        <v>2192</v>
      </c>
      <c r="N3" s="3">
        <f t="shared" si="0"/>
        <v>2192</v>
      </c>
      <c r="O3" s="3">
        <f t="shared" si="1"/>
        <v>2192</v>
      </c>
      <c r="P3" s="3">
        <f t="shared" si="2"/>
        <v>2192</v>
      </c>
      <c r="Q3" s="3">
        <f t="shared" si="3"/>
        <v>2251.9140960562281</v>
      </c>
      <c r="R3" s="3">
        <f t="shared" si="4"/>
        <v>2324.666926981648</v>
      </c>
      <c r="S3" s="3">
        <f t="shared" ref="S3:S66" si="6">R3*0.98536</f>
        <v>2290.6338031706368</v>
      </c>
      <c r="T3" s="50">
        <v>0</v>
      </c>
      <c r="U3" s="3">
        <f t="shared" ref="U3:U66" si="7">ROUND(S3*0.999,0)</f>
        <v>2288</v>
      </c>
      <c r="V3" s="22">
        <f t="shared" ref="V3:V66" si="8">U3+T3</f>
        <v>2288</v>
      </c>
    </row>
    <row r="4" spans="1:22" x14ac:dyDescent="0.2">
      <c r="A4" t="s">
        <v>2</v>
      </c>
      <c r="B4" t="s">
        <v>163</v>
      </c>
      <c r="C4" t="s">
        <v>164</v>
      </c>
      <c r="D4">
        <v>785</v>
      </c>
      <c r="E4">
        <v>1412</v>
      </c>
      <c r="F4" s="2">
        <v>1.7987261146496816</v>
      </c>
      <c r="G4" s="4">
        <v>0</v>
      </c>
      <c r="H4" s="4">
        <v>0</v>
      </c>
      <c r="I4" s="4">
        <v>0</v>
      </c>
      <c r="J4" s="4">
        <v>0</v>
      </c>
      <c r="K4" s="4">
        <v>0</v>
      </c>
      <c r="L4" s="4">
        <v>0</v>
      </c>
      <c r="M4" s="3">
        <f t="shared" si="5"/>
        <v>1412</v>
      </c>
      <c r="N4" s="3">
        <f t="shared" si="0"/>
        <v>1412</v>
      </c>
      <c r="O4" s="3">
        <f t="shared" si="1"/>
        <v>1412</v>
      </c>
      <c r="P4" s="3">
        <f t="shared" si="2"/>
        <v>1412</v>
      </c>
      <c r="Q4" s="3">
        <f t="shared" si="3"/>
        <v>1412</v>
      </c>
      <c r="R4" s="3">
        <f t="shared" si="4"/>
        <v>1412</v>
      </c>
      <c r="S4" s="3">
        <f t="shared" si="6"/>
        <v>1391.3283200000001</v>
      </c>
      <c r="T4" s="50">
        <v>0</v>
      </c>
      <c r="U4" s="3">
        <f t="shared" si="7"/>
        <v>1390</v>
      </c>
      <c r="V4" s="22">
        <f t="shared" si="8"/>
        <v>1390</v>
      </c>
    </row>
    <row r="5" spans="1:22" x14ac:dyDescent="0.2">
      <c r="A5" t="s">
        <v>3</v>
      </c>
      <c r="B5" t="s">
        <v>165</v>
      </c>
      <c r="C5" t="s">
        <v>164</v>
      </c>
      <c r="D5">
        <v>728</v>
      </c>
      <c r="E5">
        <v>1235</v>
      </c>
      <c r="F5" s="2">
        <v>1.6964285714285714</v>
      </c>
      <c r="G5" s="4">
        <v>0</v>
      </c>
      <c r="H5" s="4">
        <v>0</v>
      </c>
      <c r="I5" s="4">
        <v>0</v>
      </c>
      <c r="J5" s="4">
        <v>0</v>
      </c>
      <c r="K5" s="4">
        <v>0</v>
      </c>
      <c r="L5" s="4">
        <v>0</v>
      </c>
      <c r="M5" s="3">
        <f t="shared" si="5"/>
        <v>1235</v>
      </c>
      <c r="N5" s="3">
        <f t="shared" si="0"/>
        <v>1235</v>
      </c>
      <c r="O5" s="3">
        <f t="shared" si="1"/>
        <v>1235</v>
      </c>
      <c r="P5" s="3">
        <f t="shared" si="2"/>
        <v>1235</v>
      </c>
      <c r="Q5" s="3">
        <f t="shared" si="3"/>
        <v>1235</v>
      </c>
      <c r="R5" s="3">
        <f t="shared" si="4"/>
        <v>1235</v>
      </c>
      <c r="S5" s="3">
        <f t="shared" si="6"/>
        <v>1216.9195999999999</v>
      </c>
      <c r="T5" s="50">
        <v>0</v>
      </c>
      <c r="U5" s="3">
        <f t="shared" si="7"/>
        <v>1216</v>
      </c>
      <c r="V5" s="22">
        <f t="shared" si="8"/>
        <v>1216</v>
      </c>
    </row>
    <row r="6" spans="1:22" x14ac:dyDescent="0.2">
      <c r="A6" t="s">
        <v>4</v>
      </c>
      <c r="B6" t="s">
        <v>166</v>
      </c>
      <c r="C6" t="s">
        <v>164</v>
      </c>
      <c r="D6">
        <v>1205</v>
      </c>
      <c r="E6">
        <v>2063</v>
      </c>
      <c r="F6" s="2">
        <v>1.7120331950207468</v>
      </c>
      <c r="G6" s="4">
        <v>0</v>
      </c>
      <c r="H6" s="4">
        <v>0</v>
      </c>
      <c r="I6" s="4">
        <v>0</v>
      </c>
      <c r="J6" s="4">
        <v>0</v>
      </c>
      <c r="K6" s="4">
        <v>0</v>
      </c>
      <c r="L6" s="4">
        <v>0</v>
      </c>
      <c r="M6" s="3">
        <f t="shared" si="5"/>
        <v>2063</v>
      </c>
      <c r="N6" s="3">
        <f t="shared" si="0"/>
        <v>2063</v>
      </c>
      <c r="O6" s="3">
        <f t="shared" si="1"/>
        <v>2063</v>
      </c>
      <c r="P6" s="3">
        <f t="shared" si="2"/>
        <v>2063</v>
      </c>
      <c r="Q6" s="3">
        <f t="shared" si="3"/>
        <v>2063</v>
      </c>
      <c r="R6" s="3">
        <f t="shared" si="4"/>
        <v>2063</v>
      </c>
      <c r="S6" s="3">
        <f t="shared" si="6"/>
        <v>2032.7976800000001</v>
      </c>
      <c r="T6" s="50">
        <v>0</v>
      </c>
      <c r="U6" s="3">
        <f t="shared" si="7"/>
        <v>2031</v>
      </c>
      <c r="V6" s="22">
        <f t="shared" si="8"/>
        <v>2031</v>
      </c>
    </row>
    <row r="7" spans="1:22" x14ac:dyDescent="0.2">
      <c r="A7" t="s">
        <v>5</v>
      </c>
      <c r="B7" t="s">
        <v>167</v>
      </c>
      <c r="C7" t="s">
        <v>164</v>
      </c>
      <c r="D7">
        <v>114</v>
      </c>
      <c r="E7">
        <v>227</v>
      </c>
      <c r="F7" s="2">
        <v>1.9912280701754386</v>
      </c>
      <c r="G7" s="4">
        <v>0</v>
      </c>
      <c r="H7" s="4">
        <v>0</v>
      </c>
      <c r="I7" s="4">
        <v>0</v>
      </c>
      <c r="J7" s="4">
        <v>0</v>
      </c>
      <c r="K7" s="4">
        <v>0</v>
      </c>
      <c r="L7" s="4">
        <v>0</v>
      </c>
      <c r="M7" s="3">
        <f t="shared" si="5"/>
        <v>227</v>
      </c>
      <c r="N7" s="3">
        <f t="shared" si="0"/>
        <v>227</v>
      </c>
      <c r="O7" s="3">
        <f t="shared" si="1"/>
        <v>227</v>
      </c>
      <c r="P7" s="3">
        <f t="shared" si="2"/>
        <v>227</v>
      </c>
      <c r="Q7" s="3">
        <f t="shared" si="3"/>
        <v>227</v>
      </c>
      <c r="R7" s="3">
        <f t="shared" si="4"/>
        <v>227</v>
      </c>
      <c r="S7" s="3">
        <f t="shared" si="6"/>
        <v>223.67671999999999</v>
      </c>
      <c r="T7" s="50">
        <v>0</v>
      </c>
      <c r="U7" s="3">
        <f t="shared" si="7"/>
        <v>223</v>
      </c>
      <c r="V7" s="22">
        <f t="shared" si="8"/>
        <v>223</v>
      </c>
    </row>
    <row r="8" spans="1:22" x14ac:dyDescent="0.2">
      <c r="A8" t="s">
        <v>6</v>
      </c>
      <c r="B8" t="s">
        <v>167</v>
      </c>
      <c r="C8" t="s">
        <v>164</v>
      </c>
      <c r="D8">
        <v>59</v>
      </c>
      <c r="E8">
        <v>136</v>
      </c>
      <c r="F8" s="2">
        <v>2.3050847457627119</v>
      </c>
      <c r="G8" s="4">
        <v>0</v>
      </c>
      <c r="H8" s="4">
        <v>0</v>
      </c>
      <c r="I8" s="4">
        <v>0</v>
      </c>
      <c r="J8" s="4">
        <v>0</v>
      </c>
      <c r="K8" s="4">
        <v>0</v>
      </c>
      <c r="L8" s="4">
        <v>0</v>
      </c>
      <c r="M8" s="3">
        <f t="shared" si="5"/>
        <v>136</v>
      </c>
      <c r="N8" s="3">
        <f t="shared" si="0"/>
        <v>136</v>
      </c>
      <c r="O8" s="3">
        <f t="shared" si="1"/>
        <v>136</v>
      </c>
      <c r="P8" s="3">
        <f t="shared" si="2"/>
        <v>136</v>
      </c>
      <c r="Q8" s="3">
        <f t="shared" si="3"/>
        <v>136</v>
      </c>
      <c r="R8" s="3">
        <f t="shared" si="4"/>
        <v>136</v>
      </c>
      <c r="S8" s="3">
        <f t="shared" si="6"/>
        <v>134.00896</v>
      </c>
      <c r="T8" s="50">
        <v>0</v>
      </c>
      <c r="U8" s="3">
        <f t="shared" si="7"/>
        <v>134</v>
      </c>
      <c r="V8" s="22">
        <f t="shared" si="8"/>
        <v>134</v>
      </c>
    </row>
    <row r="9" spans="1:22" x14ac:dyDescent="0.2">
      <c r="A9" t="s">
        <v>7</v>
      </c>
      <c r="B9" t="s">
        <v>168</v>
      </c>
      <c r="C9" t="s">
        <v>164</v>
      </c>
      <c r="D9">
        <v>57</v>
      </c>
      <c r="E9">
        <v>89</v>
      </c>
      <c r="F9" s="2">
        <v>1.5614035087719298</v>
      </c>
      <c r="G9" s="4">
        <v>0</v>
      </c>
      <c r="H9" s="4">
        <v>0</v>
      </c>
      <c r="I9" s="4">
        <v>0</v>
      </c>
      <c r="J9" s="4">
        <v>0</v>
      </c>
      <c r="K9" s="4">
        <v>0</v>
      </c>
      <c r="L9" s="4">
        <v>0</v>
      </c>
      <c r="M9" s="3">
        <f t="shared" si="5"/>
        <v>89</v>
      </c>
      <c r="N9" s="3">
        <f t="shared" si="0"/>
        <v>89</v>
      </c>
      <c r="O9" s="3">
        <f t="shared" si="1"/>
        <v>89</v>
      </c>
      <c r="P9" s="3">
        <f t="shared" si="2"/>
        <v>89</v>
      </c>
      <c r="Q9" s="3">
        <f t="shared" si="3"/>
        <v>89</v>
      </c>
      <c r="R9" s="3">
        <f t="shared" si="4"/>
        <v>89</v>
      </c>
      <c r="S9" s="3">
        <f t="shared" si="6"/>
        <v>87.697040000000001</v>
      </c>
      <c r="T9" s="50">
        <v>0</v>
      </c>
      <c r="U9" s="3">
        <f t="shared" si="7"/>
        <v>88</v>
      </c>
      <c r="V9" s="22">
        <f t="shared" si="8"/>
        <v>88</v>
      </c>
    </row>
    <row r="10" spans="1:22" x14ac:dyDescent="0.2">
      <c r="A10" t="s">
        <v>8</v>
      </c>
      <c r="B10">
        <v>0</v>
      </c>
      <c r="C10" t="s">
        <v>164</v>
      </c>
      <c r="D10">
        <v>73</v>
      </c>
      <c r="E10">
        <v>132</v>
      </c>
      <c r="F10" s="2">
        <v>1.8082191780821917</v>
      </c>
      <c r="G10" s="4">
        <v>0</v>
      </c>
      <c r="H10" s="4">
        <v>0</v>
      </c>
      <c r="I10" s="4">
        <v>0</v>
      </c>
      <c r="J10" s="4">
        <v>0</v>
      </c>
      <c r="K10" s="4">
        <v>0</v>
      </c>
      <c r="L10" s="4">
        <v>0</v>
      </c>
      <c r="M10" s="3">
        <f t="shared" si="5"/>
        <v>132</v>
      </c>
      <c r="N10" s="3">
        <f t="shared" si="0"/>
        <v>132</v>
      </c>
      <c r="O10" s="3">
        <f t="shared" si="1"/>
        <v>132</v>
      </c>
      <c r="P10" s="3">
        <f t="shared" si="2"/>
        <v>132</v>
      </c>
      <c r="Q10" s="3">
        <f t="shared" si="3"/>
        <v>132</v>
      </c>
      <c r="R10" s="3">
        <f t="shared" si="4"/>
        <v>132</v>
      </c>
      <c r="S10" s="3">
        <f t="shared" si="6"/>
        <v>130.06752</v>
      </c>
      <c r="T10" s="50">
        <v>0</v>
      </c>
      <c r="U10" s="3">
        <f t="shared" si="7"/>
        <v>130</v>
      </c>
      <c r="V10" s="22">
        <f t="shared" si="8"/>
        <v>130</v>
      </c>
    </row>
    <row r="11" spans="1:22" x14ac:dyDescent="0.2">
      <c r="A11" t="s">
        <v>9</v>
      </c>
      <c r="B11">
        <v>0</v>
      </c>
      <c r="C11" t="s">
        <v>164</v>
      </c>
      <c r="D11">
        <v>43</v>
      </c>
      <c r="E11">
        <v>65</v>
      </c>
      <c r="F11" s="2">
        <v>1.5116279069767442</v>
      </c>
      <c r="G11" s="4">
        <v>0</v>
      </c>
      <c r="H11" s="4">
        <v>0</v>
      </c>
      <c r="I11" s="4">
        <v>0</v>
      </c>
      <c r="J11" s="4">
        <v>0</v>
      </c>
      <c r="K11" s="4">
        <v>0</v>
      </c>
      <c r="L11" s="4">
        <v>0</v>
      </c>
      <c r="M11" s="3">
        <f t="shared" si="5"/>
        <v>65</v>
      </c>
      <c r="N11" s="3">
        <f t="shared" si="0"/>
        <v>65</v>
      </c>
      <c r="O11" s="3">
        <f t="shared" si="1"/>
        <v>65</v>
      </c>
      <c r="P11" s="3">
        <f t="shared" si="2"/>
        <v>65</v>
      </c>
      <c r="Q11" s="3">
        <f t="shared" si="3"/>
        <v>65</v>
      </c>
      <c r="R11" s="3">
        <f t="shared" si="4"/>
        <v>65</v>
      </c>
      <c r="S11" s="3">
        <f t="shared" si="6"/>
        <v>64.048400000000001</v>
      </c>
      <c r="T11" s="50">
        <v>0</v>
      </c>
      <c r="U11" s="3">
        <f t="shared" si="7"/>
        <v>64</v>
      </c>
      <c r="V11" s="22">
        <f t="shared" si="8"/>
        <v>64</v>
      </c>
    </row>
    <row r="12" spans="1:22" x14ac:dyDescent="0.2">
      <c r="A12" t="s">
        <v>10</v>
      </c>
      <c r="B12">
        <v>0</v>
      </c>
      <c r="C12" t="s">
        <v>164</v>
      </c>
      <c r="D12">
        <v>29</v>
      </c>
      <c r="E12">
        <v>49</v>
      </c>
      <c r="F12" s="2">
        <v>1.6896551724137931</v>
      </c>
      <c r="G12" s="4">
        <v>0</v>
      </c>
      <c r="H12" s="4">
        <v>0</v>
      </c>
      <c r="I12" s="4">
        <v>0</v>
      </c>
      <c r="J12" s="4">
        <v>0</v>
      </c>
      <c r="K12" s="4">
        <v>0</v>
      </c>
      <c r="L12" s="4">
        <v>0</v>
      </c>
      <c r="M12" s="3">
        <f t="shared" si="5"/>
        <v>49</v>
      </c>
      <c r="N12" s="3">
        <f t="shared" si="0"/>
        <v>49</v>
      </c>
      <c r="O12" s="3">
        <f t="shared" si="1"/>
        <v>49</v>
      </c>
      <c r="P12" s="3">
        <f t="shared" si="2"/>
        <v>49</v>
      </c>
      <c r="Q12" s="3">
        <f t="shared" si="3"/>
        <v>49</v>
      </c>
      <c r="R12" s="3">
        <f t="shared" si="4"/>
        <v>49</v>
      </c>
      <c r="S12" s="3">
        <f t="shared" si="6"/>
        <v>48.282640000000001</v>
      </c>
      <c r="T12" s="50">
        <v>0</v>
      </c>
      <c r="U12" s="3">
        <f t="shared" si="7"/>
        <v>48</v>
      </c>
      <c r="V12" s="22">
        <f t="shared" si="8"/>
        <v>48</v>
      </c>
    </row>
    <row r="13" spans="1:22" x14ac:dyDescent="0.2">
      <c r="A13" t="s">
        <v>11</v>
      </c>
      <c r="B13" t="s">
        <v>169</v>
      </c>
      <c r="C13" t="s">
        <v>164</v>
      </c>
      <c r="D13">
        <v>114</v>
      </c>
      <c r="E13">
        <v>216</v>
      </c>
      <c r="F13" s="2">
        <v>1.8947368421052631</v>
      </c>
      <c r="G13" s="4">
        <v>0</v>
      </c>
      <c r="H13" s="4">
        <v>0</v>
      </c>
      <c r="I13" s="4">
        <v>0</v>
      </c>
      <c r="J13" s="4">
        <v>0</v>
      </c>
      <c r="K13" s="4">
        <v>0</v>
      </c>
      <c r="L13" s="4">
        <v>0</v>
      </c>
      <c r="M13" s="3">
        <f t="shared" si="5"/>
        <v>216</v>
      </c>
      <c r="N13" s="3">
        <f t="shared" si="0"/>
        <v>216</v>
      </c>
      <c r="O13" s="3">
        <f t="shared" si="1"/>
        <v>216</v>
      </c>
      <c r="P13" s="3">
        <f t="shared" si="2"/>
        <v>216</v>
      </c>
      <c r="Q13" s="3">
        <f t="shared" si="3"/>
        <v>216</v>
      </c>
      <c r="R13" s="3">
        <f t="shared" si="4"/>
        <v>216</v>
      </c>
      <c r="S13" s="3">
        <f t="shared" si="6"/>
        <v>212.83776</v>
      </c>
      <c r="T13" s="50">
        <v>0</v>
      </c>
      <c r="U13" s="3">
        <f t="shared" si="7"/>
        <v>213</v>
      </c>
      <c r="V13" s="22">
        <f t="shared" si="8"/>
        <v>213</v>
      </c>
    </row>
    <row r="14" spans="1:22" x14ac:dyDescent="0.2">
      <c r="A14" t="s">
        <v>12</v>
      </c>
      <c r="B14" t="s">
        <v>170</v>
      </c>
      <c r="C14" t="s">
        <v>171</v>
      </c>
      <c r="D14">
        <v>276</v>
      </c>
      <c r="E14">
        <v>417</v>
      </c>
      <c r="F14" s="2">
        <v>1.5108695652173914</v>
      </c>
      <c r="G14" s="4">
        <v>0</v>
      </c>
      <c r="H14" s="4">
        <v>0</v>
      </c>
      <c r="I14" s="4">
        <v>0</v>
      </c>
      <c r="J14" s="4">
        <v>0</v>
      </c>
      <c r="K14" s="4">
        <v>0</v>
      </c>
      <c r="L14" s="4">
        <v>0</v>
      </c>
      <c r="M14" s="3">
        <f t="shared" si="5"/>
        <v>417</v>
      </c>
      <c r="N14" s="3">
        <f t="shared" si="0"/>
        <v>417</v>
      </c>
      <c r="O14" s="3">
        <f t="shared" si="1"/>
        <v>417</v>
      </c>
      <c r="P14" s="3">
        <f t="shared" si="2"/>
        <v>417</v>
      </c>
      <c r="Q14" s="3">
        <f t="shared" si="3"/>
        <v>417</v>
      </c>
      <c r="R14" s="3">
        <f t="shared" si="4"/>
        <v>417</v>
      </c>
      <c r="S14" s="3">
        <f t="shared" si="6"/>
        <v>410.89512000000002</v>
      </c>
      <c r="T14" s="50">
        <v>0</v>
      </c>
      <c r="U14" s="3">
        <f t="shared" si="7"/>
        <v>410</v>
      </c>
      <c r="V14" s="22">
        <f t="shared" si="8"/>
        <v>410</v>
      </c>
    </row>
    <row r="15" spans="1:22" x14ac:dyDescent="0.2">
      <c r="A15" t="s">
        <v>13</v>
      </c>
      <c r="B15" t="s">
        <v>172</v>
      </c>
      <c r="C15" t="s">
        <v>171</v>
      </c>
      <c r="D15">
        <v>223</v>
      </c>
      <c r="E15">
        <v>384</v>
      </c>
      <c r="F15" s="2">
        <v>1.7219730941704037</v>
      </c>
      <c r="G15" s="4">
        <v>0</v>
      </c>
      <c r="H15" s="4">
        <v>0</v>
      </c>
      <c r="I15" s="4">
        <v>0</v>
      </c>
      <c r="J15" s="4">
        <v>0</v>
      </c>
      <c r="K15" s="4">
        <v>0</v>
      </c>
      <c r="L15" s="4">
        <v>0</v>
      </c>
      <c r="M15" s="3">
        <f t="shared" si="5"/>
        <v>384</v>
      </c>
      <c r="N15" s="3">
        <f t="shared" si="0"/>
        <v>384</v>
      </c>
      <c r="O15" s="3">
        <f t="shared" si="1"/>
        <v>384</v>
      </c>
      <c r="P15" s="3">
        <f t="shared" si="2"/>
        <v>384</v>
      </c>
      <c r="Q15" s="3">
        <f t="shared" si="3"/>
        <v>384</v>
      </c>
      <c r="R15" s="3">
        <f t="shared" si="4"/>
        <v>384</v>
      </c>
      <c r="S15" s="3">
        <f t="shared" si="6"/>
        <v>378.37824000000001</v>
      </c>
      <c r="T15" s="50">
        <v>0</v>
      </c>
      <c r="U15" s="3">
        <f t="shared" si="7"/>
        <v>378</v>
      </c>
      <c r="V15" s="22">
        <f t="shared" si="8"/>
        <v>378</v>
      </c>
    </row>
    <row r="16" spans="1:22" x14ac:dyDescent="0.2">
      <c r="A16" t="s">
        <v>14</v>
      </c>
      <c r="B16" t="s">
        <v>173</v>
      </c>
      <c r="C16" t="s">
        <v>171</v>
      </c>
      <c r="D16">
        <v>178</v>
      </c>
      <c r="E16">
        <v>271</v>
      </c>
      <c r="F16" s="2">
        <v>1.5224719101123596</v>
      </c>
      <c r="G16" s="4">
        <v>0</v>
      </c>
      <c r="H16" s="4">
        <v>0</v>
      </c>
      <c r="I16" s="4">
        <v>0</v>
      </c>
      <c r="J16" s="4">
        <v>0</v>
      </c>
      <c r="K16" s="4">
        <v>0</v>
      </c>
      <c r="L16" s="4">
        <v>0</v>
      </c>
      <c r="M16" s="3">
        <f t="shared" si="5"/>
        <v>271</v>
      </c>
      <c r="N16" s="3">
        <f t="shared" si="0"/>
        <v>271</v>
      </c>
      <c r="O16" s="3">
        <f t="shared" si="1"/>
        <v>271</v>
      </c>
      <c r="P16" s="3">
        <f t="shared" si="2"/>
        <v>271</v>
      </c>
      <c r="Q16" s="3">
        <f t="shared" si="3"/>
        <v>271</v>
      </c>
      <c r="R16" s="3">
        <f t="shared" si="4"/>
        <v>271</v>
      </c>
      <c r="S16" s="3">
        <f t="shared" si="6"/>
        <v>267.03255999999999</v>
      </c>
      <c r="T16" s="50">
        <v>0</v>
      </c>
      <c r="U16" s="3">
        <f t="shared" si="7"/>
        <v>267</v>
      </c>
      <c r="V16" s="22">
        <f t="shared" si="8"/>
        <v>267</v>
      </c>
    </row>
    <row r="17" spans="1:22" x14ac:dyDescent="0.2">
      <c r="A17" t="s">
        <v>15</v>
      </c>
      <c r="B17" t="s">
        <v>174</v>
      </c>
      <c r="C17" t="s">
        <v>171</v>
      </c>
      <c r="D17">
        <v>181</v>
      </c>
      <c r="E17">
        <v>342</v>
      </c>
      <c r="F17" s="2">
        <v>1.8895027624309393</v>
      </c>
      <c r="G17" s="4">
        <v>0</v>
      </c>
      <c r="H17" s="4">
        <v>0</v>
      </c>
      <c r="I17" s="4">
        <v>0</v>
      </c>
      <c r="J17" s="4">
        <v>0</v>
      </c>
      <c r="K17" s="4">
        <v>0</v>
      </c>
      <c r="L17" s="4">
        <v>0</v>
      </c>
      <c r="M17" s="3">
        <f t="shared" si="5"/>
        <v>342</v>
      </c>
      <c r="N17" s="3">
        <f t="shared" si="0"/>
        <v>342</v>
      </c>
      <c r="O17" s="3">
        <f t="shared" si="1"/>
        <v>342</v>
      </c>
      <c r="P17" s="3">
        <f t="shared" si="2"/>
        <v>342</v>
      </c>
      <c r="Q17" s="3">
        <f t="shared" si="3"/>
        <v>342</v>
      </c>
      <c r="R17" s="3">
        <f t="shared" si="4"/>
        <v>342</v>
      </c>
      <c r="S17" s="3">
        <f t="shared" si="6"/>
        <v>336.99311999999998</v>
      </c>
      <c r="T17" s="50">
        <v>0</v>
      </c>
      <c r="U17" s="3">
        <f t="shared" si="7"/>
        <v>337</v>
      </c>
      <c r="V17" s="22">
        <f t="shared" si="8"/>
        <v>337</v>
      </c>
    </row>
    <row r="18" spans="1:22" x14ac:dyDescent="0.2">
      <c r="A18" t="s">
        <v>16</v>
      </c>
      <c r="B18" t="s">
        <v>175</v>
      </c>
      <c r="C18" t="s">
        <v>171</v>
      </c>
      <c r="D18">
        <v>188</v>
      </c>
      <c r="E18">
        <v>350</v>
      </c>
      <c r="F18" s="2">
        <v>1.8617021276595744</v>
      </c>
      <c r="G18" s="4">
        <v>0</v>
      </c>
      <c r="H18" s="4">
        <v>0</v>
      </c>
      <c r="I18" s="4">
        <v>50</v>
      </c>
      <c r="J18" s="4">
        <v>50</v>
      </c>
      <c r="K18" s="4">
        <v>50</v>
      </c>
      <c r="L18" s="4">
        <v>50</v>
      </c>
      <c r="M18" s="3">
        <f t="shared" si="5"/>
        <v>350</v>
      </c>
      <c r="N18" s="3">
        <f t="shared" si="0"/>
        <v>350</v>
      </c>
      <c r="O18" s="3">
        <f t="shared" si="1"/>
        <v>443.08510638297872</v>
      </c>
      <c r="P18" s="3">
        <f t="shared" si="2"/>
        <v>536.17021276595744</v>
      </c>
      <c r="Q18" s="3">
        <f t="shared" si="3"/>
        <v>629.25531914893622</v>
      </c>
      <c r="R18" s="3">
        <f t="shared" si="4"/>
        <v>722.34042553191489</v>
      </c>
      <c r="S18" s="3">
        <f t="shared" si="6"/>
        <v>711.76536170212762</v>
      </c>
      <c r="T18" s="50">
        <v>0</v>
      </c>
      <c r="U18" s="3">
        <f t="shared" si="7"/>
        <v>711</v>
      </c>
      <c r="V18" s="22">
        <f t="shared" si="8"/>
        <v>711</v>
      </c>
    </row>
    <row r="19" spans="1:22" x14ac:dyDescent="0.2">
      <c r="A19" t="s">
        <v>17</v>
      </c>
      <c r="B19" t="s">
        <v>176</v>
      </c>
      <c r="C19" t="s">
        <v>171</v>
      </c>
      <c r="D19">
        <v>227</v>
      </c>
      <c r="E19">
        <v>420</v>
      </c>
      <c r="F19" s="2">
        <v>1.8502202643171806</v>
      </c>
      <c r="G19" s="4">
        <v>0</v>
      </c>
      <c r="H19" s="4">
        <v>0</v>
      </c>
      <c r="I19" s="4">
        <v>0</v>
      </c>
      <c r="J19" s="4">
        <v>0</v>
      </c>
      <c r="K19" s="4">
        <v>0</v>
      </c>
      <c r="L19" s="4">
        <v>0</v>
      </c>
      <c r="M19" s="3">
        <f t="shared" si="5"/>
        <v>420</v>
      </c>
      <c r="N19" s="3">
        <f t="shared" si="0"/>
        <v>420</v>
      </c>
      <c r="O19" s="3">
        <f t="shared" si="1"/>
        <v>420</v>
      </c>
      <c r="P19" s="3">
        <f t="shared" si="2"/>
        <v>420</v>
      </c>
      <c r="Q19" s="3">
        <f t="shared" si="3"/>
        <v>420</v>
      </c>
      <c r="R19" s="3">
        <f t="shared" si="4"/>
        <v>420</v>
      </c>
      <c r="S19" s="3">
        <f t="shared" si="6"/>
        <v>413.85120000000001</v>
      </c>
      <c r="T19" s="50">
        <v>0</v>
      </c>
      <c r="U19" s="3">
        <f t="shared" si="7"/>
        <v>413</v>
      </c>
      <c r="V19" s="22">
        <f t="shared" si="8"/>
        <v>413</v>
      </c>
    </row>
    <row r="20" spans="1:22" x14ac:dyDescent="0.2">
      <c r="A20" t="s">
        <v>18</v>
      </c>
      <c r="B20" t="s">
        <v>177</v>
      </c>
      <c r="C20" t="s">
        <v>178</v>
      </c>
      <c r="D20">
        <v>282</v>
      </c>
      <c r="E20">
        <v>510</v>
      </c>
      <c r="F20" s="2">
        <v>1.8085106382978724</v>
      </c>
      <c r="G20" s="4">
        <v>0</v>
      </c>
      <c r="H20" s="4">
        <v>0</v>
      </c>
      <c r="I20" s="4">
        <v>0</v>
      </c>
      <c r="J20" s="4">
        <v>0</v>
      </c>
      <c r="K20" s="4">
        <v>0</v>
      </c>
      <c r="L20" s="4">
        <v>0</v>
      </c>
      <c r="M20" s="3">
        <f t="shared" si="5"/>
        <v>510</v>
      </c>
      <c r="N20" s="3">
        <f t="shared" si="0"/>
        <v>510</v>
      </c>
      <c r="O20" s="3">
        <f t="shared" si="1"/>
        <v>510</v>
      </c>
      <c r="P20" s="3">
        <f t="shared" si="2"/>
        <v>510</v>
      </c>
      <c r="Q20" s="3">
        <f t="shared" si="3"/>
        <v>510</v>
      </c>
      <c r="R20" s="3">
        <f t="shared" si="4"/>
        <v>510</v>
      </c>
      <c r="S20" s="3">
        <f t="shared" si="6"/>
        <v>502.53359999999998</v>
      </c>
      <c r="T20" s="50">
        <v>0</v>
      </c>
      <c r="U20" s="3">
        <f t="shared" si="7"/>
        <v>502</v>
      </c>
      <c r="V20" s="22">
        <f t="shared" si="8"/>
        <v>502</v>
      </c>
    </row>
    <row r="21" spans="1:22" x14ac:dyDescent="0.2">
      <c r="A21" t="s">
        <v>19</v>
      </c>
      <c r="B21" t="s">
        <v>179</v>
      </c>
      <c r="C21" t="s">
        <v>178</v>
      </c>
      <c r="D21">
        <v>65</v>
      </c>
      <c r="E21">
        <v>118</v>
      </c>
      <c r="F21" s="2">
        <v>1.8153846153846154</v>
      </c>
      <c r="G21" s="4">
        <v>0</v>
      </c>
      <c r="H21" s="4">
        <v>0</v>
      </c>
      <c r="I21" s="4">
        <v>0</v>
      </c>
      <c r="J21" s="4">
        <v>0</v>
      </c>
      <c r="K21" s="4">
        <v>0</v>
      </c>
      <c r="L21" s="4">
        <v>0</v>
      </c>
      <c r="M21" s="3">
        <f t="shared" si="5"/>
        <v>118</v>
      </c>
      <c r="N21" s="3">
        <f t="shared" si="0"/>
        <v>118</v>
      </c>
      <c r="O21" s="3">
        <f t="shared" si="1"/>
        <v>118</v>
      </c>
      <c r="P21" s="3">
        <f t="shared" si="2"/>
        <v>118</v>
      </c>
      <c r="Q21" s="3">
        <f t="shared" si="3"/>
        <v>118</v>
      </c>
      <c r="R21" s="3">
        <f t="shared" si="4"/>
        <v>118</v>
      </c>
      <c r="S21" s="3">
        <f t="shared" si="6"/>
        <v>116.27248</v>
      </c>
      <c r="T21" s="50">
        <v>0</v>
      </c>
      <c r="U21" s="3">
        <f t="shared" si="7"/>
        <v>116</v>
      </c>
      <c r="V21" s="22">
        <f t="shared" si="8"/>
        <v>116</v>
      </c>
    </row>
    <row r="22" spans="1:22" x14ac:dyDescent="0.2">
      <c r="A22" t="s">
        <v>20</v>
      </c>
      <c r="B22" t="s">
        <v>180</v>
      </c>
      <c r="C22" t="s">
        <v>178</v>
      </c>
      <c r="D22">
        <v>110</v>
      </c>
      <c r="E22">
        <v>206</v>
      </c>
      <c r="F22" s="2">
        <v>1.8727272727272728</v>
      </c>
      <c r="G22" s="4">
        <v>0</v>
      </c>
      <c r="H22" s="4">
        <v>0</v>
      </c>
      <c r="I22" s="4">
        <v>0</v>
      </c>
      <c r="J22" s="4">
        <v>0</v>
      </c>
      <c r="K22" s="4">
        <v>0</v>
      </c>
      <c r="L22" s="4">
        <v>0</v>
      </c>
      <c r="M22" s="3">
        <f t="shared" si="5"/>
        <v>206</v>
      </c>
      <c r="N22" s="3">
        <f t="shared" si="0"/>
        <v>206</v>
      </c>
      <c r="O22" s="3">
        <f t="shared" si="1"/>
        <v>206</v>
      </c>
      <c r="P22" s="3">
        <f t="shared" si="2"/>
        <v>206</v>
      </c>
      <c r="Q22" s="3">
        <f t="shared" si="3"/>
        <v>206</v>
      </c>
      <c r="R22" s="3">
        <f t="shared" si="4"/>
        <v>206</v>
      </c>
      <c r="S22" s="3">
        <f t="shared" si="6"/>
        <v>202.98416</v>
      </c>
      <c r="T22" s="50">
        <v>0</v>
      </c>
      <c r="U22" s="3">
        <f t="shared" si="7"/>
        <v>203</v>
      </c>
      <c r="V22" s="22">
        <f t="shared" si="8"/>
        <v>203</v>
      </c>
    </row>
    <row r="23" spans="1:22" x14ac:dyDescent="0.2">
      <c r="A23" t="s">
        <v>21</v>
      </c>
      <c r="B23" t="s">
        <v>180</v>
      </c>
      <c r="C23" t="s">
        <v>178</v>
      </c>
      <c r="D23">
        <v>115</v>
      </c>
      <c r="E23">
        <v>219</v>
      </c>
      <c r="F23" s="2">
        <v>1.9043478260869566</v>
      </c>
      <c r="G23" s="4">
        <v>0</v>
      </c>
      <c r="H23" s="4">
        <v>0</v>
      </c>
      <c r="I23" s="4">
        <v>0</v>
      </c>
      <c r="J23" s="4">
        <v>0</v>
      </c>
      <c r="K23" s="4">
        <v>0</v>
      </c>
      <c r="L23" s="4">
        <v>0</v>
      </c>
      <c r="M23" s="3">
        <f t="shared" si="5"/>
        <v>219</v>
      </c>
      <c r="N23" s="3">
        <f t="shared" si="0"/>
        <v>219</v>
      </c>
      <c r="O23" s="3">
        <f t="shared" si="1"/>
        <v>219</v>
      </c>
      <c r="P23" s="3">
        <f t="shared" si="2"/>
        <v>219</v>
      </c>
      <c r="Q23" s="3">
        <f t="shared" si="3"/>
        <v>219</v>
      </c>
      <c r="R23" s="3">
        <f t="shared" si="4"/>
        <v>219</v>
      </c>
      <c r="S23" s="3">
        <f t="shared" si="6"/>
        <v>215.79383999999999</v>
      </c>
      <c r="T23" s="50">
        <v>0</v>
      </c>
      <c r="U23" s="3">
        <f t="shared" si="7"/>
        <v>216</v>
      </c>
      <c r="V23" s="22">
        <f t="shared" si="8"/>
        <v>216</v>
      </c>
    </row>
    <row r="24" spans="1:22" x14ac:dyDescent="0.2">
      <c r="A24" t="s">
        <v>22</v>
      </c>
      <c r="B24" t="s">
        <v>181</v>
      </c>
      <c r="C24" t="s">
        <v>178</v>
      </c>
      <c r="D24">
        <v>123</v>
      </c>
      <c r="E24">
        <v>248</v>
      </c>
      <c r="F24" s="2">
        <v>2.0162601626016259</v>
      </c>
      <c r="G24" s="4">
        <v>0</v>
      </c>
      <c r="H24" s="4">
        <v>0</v>
      </c>
      <c r="I24" s="4">
        <v>0</v>
      </c>
      <c r="J24" s="4">
        <v>0</v>
      </c>
      <c r="K24" s="4">
        <v>0</v>
      </c>
      <c r="L24" s="4">
        <v>0</v>
      </c>
      <c r="M24" s="3">
        <f t="shared" si="5"/>
        <v>248</v>
      </c>
      <c r="N24" s="3">
        <f t="shared" si="0"/>
        <v>248</v>
      </c>
      <c r="O24" s="3">
        <f t="shared" si="1"/>
        <v>248</v>
      </c>
      <c r="P24" s="3">
        <f t="shared" si="2"/>
        <v>248</v>
      </c>
      <c r="Q24" s="3">
        <f t="shared" si="3"/>
        <v>248</v>
      </c>
      <c r="R24" s="3">
        <f t="shared" si="4"/>
        <v>248</v>
      </c>
      <c r="S24" s="3">
        <f t="shared" si="6"/>
        <v>244.36928</v>
      </c>
      <c r="T24" s="50">
        <v>0</v>
      </c>
      <c r="U24" s="3">
        <f t="shared" si="7"/>
        <v>244</v>
      </c>
      <c r="V24" s="22">
        <f t="shared" si="8"/>
        <v>244</v>
      </c>
    </row>
    <row r="25" spans="1:22" x14ac:dyDescent="0.2">
      <c r="A25" t="s">
        <v>23</v>
      </c>
      <c r="B25" t="s">
        <v>182</v>
      </c>
      <c r="C25" t="s">
        <v>178</v>
      </c>
      <c r="D25">
        <v>83</v>
      </c>
      <c r="E25">
        <v>138</v>
      </c>
      <c r="F25" s="2">
        <v>1.6626506024096386</v>
      </c>
      <c r="G25" s="4">
        <v>0</v>
      </c>
      <c r="H25" s="4">
        <v>0</v>
      </c>
      <c r="I25" s="4">
        <v>0</v>
      </c>
      <c r="J25" s="4">
        <v>0</v>
      </c>
      <c r="K25" s="4">
        <v>0</v>
      </c>
      <c r="L25" s="4">
        <v>0</v>
      </c>
      <c r="M25" s="3">
        <f t="shared" si="5"/>
        <v>138</v>
      </c>
      <c r="N25" s="3">
        <f t="shared" si="0"/>
        <v>138</v>
      </c>
      <c r="O25" s="3">
        <f t="shared" si="1"/>
        <v>138</v>
      </c>
      <c r="P25" s="3">
        <f t="shared" si="2"/>
        <v>138</v>
      </c>
      <c r="Q25" s="3">
        <f t="shared" si="3"/>
        <v>138</v>
      </c>
      <c r="R25" s="3">
        <f t="shared" si="4"/>
        <v>138</v>
      </c>
      <c r="S25" s="3">
        <f t="shared" si="6"/>
        <v>135.97968</v>
      </c>
      <c r="T25" s="50">
        <v>0</v>
      </c>
      <c r="U25" s="3">
        <f t="shared" si="7"/>
        <v>136</v>
      </c>
      <c r="V25" s="22">
        <f t="shared" si="8"/>
        <v>136</v>
      </c>
    </row>
    <row r="26" spans="1:22" x14ac:dyDescent="0.2">
      <c r="A26" t="s">
        <v>24</v>
      </c>
      <c r="B26" t="s">
        <v>182</v>
      </c>
      <c r="C26" t="s">
        <v>178</v>
      </c>
      <c r="D26">
        <v>434</v>
      </c>
      <c r="E26">
        <v>306</v>
      </c>
      <c r="F26" s="2">
        <v>0.70506912442396308</v>
      </c>
      <c r="G26" s="4">
        <v>0</v>
      </c>
      <c r="H26" s="4">
        <v>0</v>
      </c>
      <c r="I26" s="4">
        <v>0</v>
      </c>
      <c r="J26" s="4">
        <v>0</v>
      </c>
      <c r="K26" s="4">
        <v>0</v>
      </c>
      <c r="L26" s="4">
        <v>0</v>
      </c>
      <c r="M26" s="3">
        <f t="shared" si="5"/>
        <v>306</v>
      </c>
      <c r="N26" s="3">
        <f t="shared" si="0"/>
        <v>306</v>
      </c>
      <c r="O26" s="3">
        <f t="shared" si="1"/>
        <v>306</v>
      </c>
      <c r="P26" s="3">
        <f t="shared" si="2"/>
        <v>306</v>
      </c>
      <c r="Q26" s="3">
        <f t="shared" si="3"/>
        <v>306</v>
      </c>
      <c r="R26" s="3">
        <f t="shared" si="4"/>
        <v>306</v>
      </c>
      <c r="S26" s="3">
        <f t="shared" si="6"/>
        <v>301.52016000000003</v>
      </c>
      <c r="T26" s="50">
        <v>0</v>
      </c>
      <c r="U26" s="3">
        <f t="shared" si="7"/>
        <v>301</v>
      </c>
      <c r="V26" s="22">
        <f t="shared" si="8"/>
        <v>301</v>
      </c>
    </row>
    <row r="27" spans="1:22" x14ac:dyDescent="0.2">
      <c r="A27" t="s">
        <v>25</v>
      </c>
      <c r="B27" t="s">
        <v>183</v>
      </c>
      <c r="C27" t="s">
        <v>178</v>
      </c>
      <c r="D27">
        <v>101</v>
      </c>
      <c r="E27">
        <v>208</v>
      </c>
      <c r="F27" s="2">
        <v>2.0594059405940595</v>
      </c>
      <c r="G27" s="4">
        <v>0</v>
      </c>
      <c r="H27" s="4">
        <v>0</v>
      </c>
      <c r="I27" s="4">
        <v>0</v>
      </c>
      <c r="J27" s="4">
        <v>0</v>
      </c>
      <c r="K27" s="4">
        <v>0</v>
      </c>
      <c r="L27" s="4">
        <v>0</v>
      </c>
      <c r="M27" s="3">
        <f t="shared" si="5"/>
        <v>208</v>
      </c>
      <c r="N27" s="3">
        <f t="shared" si="0"/>
        <v>208</v>
      </c>
      <c r="O27" s="3">
        <f t="shared" si="1"/>
        <v>208</v>
      </c>
      <c r="P27" s="3">
        <f t="shared" si="2"/>
        <v>208</v>
      </c>
      <c r="Q27" s="3">
        <f t="shared" si="3"/>
        <v>208</v>
      </c>
      <c r="R27" s="3">
        <f t="shared" si="4"/>
        <v>208</v>
      </c>
      <c r="S27" s="3">
        <f t="shared" si="6"/>
        <v>204.95488</v>
      </c>
      <c r="T27" s="50">
        <v>0</v>
      </c>
      <c r="U27" s="3">
        <f t="shared" si="7"/>
        <v>205</v>
      </c>
      <c r="V27" s="22">
        <f t="shared" si="8"/>
        <v>205</v>
      </c>
    </row>
    <row r="28" spans="1:22" x14ac:dyDescent="0.2">
      <c r="A28" t="s">
        <v>26</v>
      </c>
      <c r="B28">
        <v>0</v>
      </c>
      <c r="C28" t="s">
        <v>184</v>
      </c>
      <c r="D28">
        <v>1438</v>
      </c>
      <c r="E28">
        <v>1641</v>
      </c>
      <c r="F28" s="2">
        <v>1.1411682892906816</v>
      </c>
      <c r="G28" s="4">
        <v>25</v>
      </c>
      <c r="H28" s="4">
        <v>50</v>
      </c>
      <c r="I28" s="4">
        <v>50</v>
      </c>
      <c r="J28" s="4">
        <v>50</v>
      </c>
      <c r="K28" s="4">
        <v>29</v>
      </c>
      <c r="L28" s="4">
        <v>0</v>
      </c>
      <c r="M28" s="3">
        <f t="shared" si="5"/>
        <v>1669.529207232267</v>
      </c>
      <c r="N28" s="3">
        <f t="shared" si="0"/>
        <v>1726.5876216968011</v>
      </c>
      <c r="O28" s="3">
        <f t="shared" si="1"/>
        <v>1783.6460361613351</v>
      </c>
      <c r="P28" s="3">
        <f t="shared" si="2"/>
        <v>1840.7044506258692</v>
      </c>
      <c r="Q28" s="3">
        <f t="shared" si="3"/>
        <v>1873.798331015299</v>
      </c>
      <c r="R28" s="3">
        <f t="shared" si="4"/>
        <v>1873.798331015299</v>
      </c>
      <c r="S28" s="3">
        <f t="shared" si="6"/>
        <v>1846.365923449235</v>
      </c>
      <c r="T28" s="50">
        <v>0</v>
      </c>
      <c r="U28" s="3">
        <f t="shared" si="7"/>
        <v>1845</v>
      </c>
      <c r="V28" s="22">
        <f t="shared" si="8"/>
        <v>1845</v>
      </c>
    </row>
    <row r="29" spans="1:22" x14ac:dyDescent="0.2">
      <c r="A29" t="s">
        <v>27</v>
      </c>
      <c r="B29">
        <v>0</v>
      </c>
      <c r="C29" t="s">
        <v>184</v>
      </c>
      <c r="D29">
        <v>253</v>
      </c>
      <c r="E29">
        <v>406</v>
      </c>
      <c r="F29" s="2">
        <v>1.6047430830039526</v>
      </c>
      <c r="G29" s="4">
        <v>0</v>
      </c>
      <c r="H29" s="4">
        <v>0</v>
      </c>
      <c r="I29" s="4">
        <v>0</v>
      </c>
      <c r="J29" s="4">
        <v>0</v>
      </c>
      <c r="K29" s="4">
        <v>0</v>
      </c>
      <c r="L29" s="4">
        <v>0</v>
      </c>
      <c r="M29" s="3">
        <f t="shared" si="5"/>
        <v>406</v>
      </c>
      <c r="N29" s="3">
        <f t="shared" si="0"/>
        <v>406</v>
      </c>
      <c r="O29" s="3">
        <f t="shared" si="1"/>
        <v>406</v>
      </c>
      <c r="P29" s="3">
        <f t="shared" si="2"/>
        <v>406</v>
      </c>
      <c r="Q29" s="3">
        <f t="shared" si="3"/>
        <v>406</v>
      </c>
      <c r="R29" s="3">
        <f t="shared" si="4"/>
        <v>406</v>
      </c>
      <c r="S29" s="3">
        <f t="shared" si="6"/>
        <v>400.05615999999998</v>
      </c>
      <c r="T29" s="50">
        <v>0</v>
      </c>
      <c r="U29" s="3">
        <f t="shared" si="7"/>
        <v>400</v>
      </c>
      <c r="V29" s="22">
        <f t="shared" si="8"/>
        <v>400</v>
      </c>
    </row>
    <row r="30" spans="1:22" x14ac:dyDescent="0.2">
      <c r="A30" t="s">
        <v>28</v>
      </c>
      <c r="B30">
        <v>0</v>
      </c>
      <c r="C30" t="s">
        <v>184</v>
      </c>
      <c r="D30">
        <v>3547</v>
      </c>
      <c r="E30">
        <v>1122</v>
      </c>
      <c r="F30" s="2">
        <v>0.31632365379193683</v>
      </c>
      <c r="G30" s="4">
        <v>0</v>
      </c>
      <c r="H30" s="4">
        <v>0</v>
      </c>
      <c r="I30" s="4">
        <v>0</v>
      </c>
      <c r="J30" s="4">
        <v>0</v>
      </c>
      <c r="K30" s="4">
        <v>0</v>
      </c>
      <c r="L30" s="4">
        <v>0</v>
      </c>
      <c r="M30" s="3">
        <f t="shared" si="5"/>
        <v>1122</v>
      </c>
      <c r="N30" s="3">
        <f t="shared" si="0"/>
        <v>1122</v>
      </c>
      <c r="O30" s="3">
        <f t="shared" si="1"/>
        <v>1122</v>
      </c>
      <c r="P30" s="3">
        <f t="shared" si="2"/>
        <v>1122</v>
      </c>
      <c r="Q30" s="3">
        <f t="shared" si="3"/>
        <v>1122</v>
      </c>
      <c r="R30" s="3">
        <f t="shared" si="4"/>
        <v>1122</v>
      </c>
      <c r="S30" s="3">
        <f t="shared" si="6"/>
        <v>1105.57392</v>
      </c>
      <c r="T30" s="50">
        <v>0</v>
      </c>
      <c r="U30" s="3">
        <f t="shared" si="7"/>
        <v>1104</v>
      </c>
      <c r="V30" s="22">
        <f t="shared" si="8"/>
        <v>1104</v>
      </c>
    </row>
    <row r="31" spans="1:22" x14ac:dyDescent="0.2">
      <c r="A31" t="s">
        <v>29</v>
      </c>
      <c r="B31" t="s">
        <v>185</v>
      </c>
      <c r="C31" t="s">
        <v>186</v>
      </c>
      <c r="D31">
        <v>546</v>
      </c>
      <c r="E31">
        <v>982</v>
      </c>
      <c r="F31" s="2">
        <v>1.7985347985347986</v>
      </c>
      <c r="G31" s="4">
        <v>0</v>
      </c>
      <c r="H31" s="4">
        <v>0</v>
      </c>
      <c r="I31" s="4">
        <v>0</v>
      </c>
      <c r="J31" s="4">
        <v>0</v>
      </c>
      <c r="K31" s="4">
        <v>0</v>
      </c>
      <c r="L31" s="4">
        <v>0</v>
      </c>
      <c r="M31" s="3">
        <f t="shared" si="5"/>
        <v>982</v>
      </c>
      <c r="N31" s="3">
        <f t="shared" si="0"/>
        <v>982</v>
      </c>
      <c r="O31" s="3">
        <f t="shared" si="1"/>
        <v>982</v>
      </c>
      <c r="P31" s="3">
        <f t="shared" si="2"/>
        <v>982</v>
      </c>
      <c r="Q31" s="3">
        <f t="shared" si="3"/>
        <v>982</v>
      </c>
      <c r="R31" s="3">
        <f t="shared" si="4"/>
        <v>982</v>
      </c>
      <c r="S31" s="3">
        <f t="shared" si="6"/>
        <v>967.62351999999998</v>
      </c>
      <c r="T31" s="50">
        <v>0</v>
      </c>
      <c r="U31" s="3">
        <f t="shared" si="7"/>
        <v>967</v>
      </c>
      <c r="V31" s="22">
        <f t="shared" si="8"/>
        <v>967</v>
      </c>
    </row>
    <row r="32" spans="1:22" x14ac:dyDescent="0.2">
      <c r="A32" t="s">
        <v>30</v>
      </c>
      <c r="B32" t="s">
        <v>187</v>
      </c>
      <c r="C32" t="s">
        <v>186</v>
      </c>
      <c r="D32">
        <v>398</v>
      </c>
      <c r="E32">
        <v>801</v>
      </c>
      <c r="F32" s="2">
        <v>2.012562814070352</v>
      </c>
      <c r="G32" s="4">
        <v>0</v>
      </c>
      <c r="H32" s="4">
        <v>0</v>
      </c>
      <c r="I32" s="4">
        <v>0</v>
      </c>
      <c r="J32" s="4">
        <v>0</v>
      </c>
      <c r="K32" s="4">
        <v>0</v>
      </c>
      <c r="L32" s="4">
        <v>0</v>
      </c>
      <c r="M32" s="3">
        <f t="shared" si="5"/>
        <v>801</v>
      </c>
      <c r="N32" s="3">
        <f t="shared" si="0"/>
        <v>801</v>
      </c>
      <c r="O32" s="3">
        <f t="shared" si="1"/>
        <v>801</v>
      </c>
      <c r="P32" s="3">
        <f t="shared" si="2"/>
        <v>801</v>
      </c>
      <c r="Q32" s="3">
        <f t="shared" si="3"/>
        <v>801</v>
      </c>
      <c r="R32" s="3">
        <f t="shared" si="4"/>
        <v>801</v>
      </c>
      <c r="S32" s="3">
        <f t="shared" si="6"/>
        <v>789.27336000000003</v>
      </c>
      <c r="T32" s="50">
        <v>0</v>
      </c>
      <c r="U32" s="3">
        <f t="shared" si="7"/>
        <v>788</v>
      </c>
      <c r="V32" s="22">
        <f t="shared" si="8"/>
        <v>788</v>
      </c>
    </row>
    <row r="33" spans="1:22" x14ac:dyDescent="0.2">
      <c r="A33" t="s">
        <v>31</v>
      </c>
      <c r="B33" t="s">
        <v>188</v>
      </c>
      <c r="C33" t="s">
        <v>186</v>
      </c>
      <c r="D33">
        <v>90</v>
      </c>
      <c r="E33">
        <v>197</v>
      </c>
      <c r="F33" s="2">
        <v>2.1888888888888891</v>
      </c>
      <c r="G33" s="4">
        <v>0</v>
      </c>
      <c r="H33" s="4">
        <v>0</v>
      </c>
      <c r="I33" s="4">
        <v>0</v>
      </c>
      <c r="J33" s="4">
        <v>0</v>
      </c>
      <c r="K33" s="4">
        <v>0</v>
      </c>
      <c r="L33" s="4">
        <v>0</v>
      </c>
      <c r="M33" s="3">
        <f t="shared" si="5"/>
        <v>197</v>
      </c>
      <c r="N33" s="3">
        <f t="shared" si="0"/>
        <v>197</v>
      </c>
      <c r="O33" s="3">
        <f t="shared" si="1"/>
        <v>197</v>
      </c>
      <c r="P33" s="3">
        <f t="shared" si="2"/>
        <v>197</v>
      </c>
      <c r="Q33" s="3">
        <f t="shared" si="3"/>
        <v>197</v>
      </c>
      <c r="R33" s="3">
        <f t="shared" si="4"/>
        <v>197</v>
      </c>
      <c r="S33" s="3">
        <f t="shared" si="6"/>
        <v>194.11592000000002</v>
      </c>
      <c r="T33" s="50">
        <v>0</v>
      </c>
      <c r="U33" s="3">
        <f t="shared" si="7"/>
        <v>194</v>
      </c>
      <c r="V33" s="22">
        <f t="shared" si="8"/>
        <v>194</v>
      </c>
    </row>
    <row r="34" spans="1:22" x14ac:dyDescent="0.2">
      <c r="A34" t="s">
        <v>32</v>
      </c>
      <c r="B34" t="s">
        <v>189</v>
      </c>
      <c r="C34" t="s">
        <v>190</v>
      </c>
      <c r="D34">
        <v>222</v>
      </c>
      <c r="E34">
        <v>436</v>
      </c>
      <c r="F34" s="2">
        <v>1.9639639639639639</v>
      </c>
      <c r="G34" s="4">
        <v>0</v>
      </c>
      <c r="H34" s="4">
        <v>0</v>
      </c>
      <c r="I34" s="4">
        <v>10</v>
      </c>
      <c r="J34" s="4">
        <v>0</v>
      </c>
      <c r="K34" s="4">
        <v>0</v>
      </c>
      <c r="L34" s="4">
        <v>0</v>
      </c>
      <c r="M34" s="3">
        <f t="shared" si="5"/>
        <v>436</v>
      </c>
      <c r="N34" s="3">
        <f t="shared" ref="N34:N65" si="9">M34+H34*$F34</f>
        <v>436</v>
      </c>
      <c r="O34" s="3">
        <f t="shared" ref="O34:O65" si="10">N34+I34*$F34</f>
        <v>455.63963963963965</v>
      </c>
      <c r="P34" s="3">
        <f t="shared" ref="P34:P65" si="11">O34+J34*$F34</f>
        <v>455.63963963963965</v>
      </c>
      <c r="Q34" s="3">
        <f t="shared" ref="Q34:Q65" si="12">P34+K34*$F34</f>
        <v>455.63963963963965</v>
      </c>
      <c r="R34" s="3">
        <f t="shared" ref="R34:R65" si="13">Q34+L34*$F34</f>
        <v>455.63963963963965</v>
      </c>
      <c r="S34" s="3">
        <f t="shared" si="6"/>
        <v>448.96907531531531</v>
      </c>
      <c r="T34" s="50">
        <v>0</v>
      </c>
      <c r="U34" s="3">
        <f t="shared" si="7"/>
        <v>449</v>
      </c>
      <c r="V34" s="22">
        <f t="shared" si="8"/>
        <v>449</v>
      </c>
    </row>
    <row r="35" spans="1:22" x14ac:dyDescent="0.2">
      <c r="A35" t="s">
        <v>33</v>
      </c>
      <c r="B35" t="s">
        <v>191</v>
      </c>
      <c r="C35" t="s">
        <v>190</v>
      </c>
      <c r="D35">
        <v>84</v>
      </c>
      <c r="E35">
        <v>170</v>
      </c>
      <c r="F35" s="2">
        <v>2.0238095238095237</v>
      </c>
      <c r="G35" s="4">
        <v>0</v>
      </c>
      <c r="H35" s="4">
        <v>0</v>
      </c>
      <c r="I35" s="4">
        <v>0</v>
      </c>
      <c r="J35" s="4">
        <v>0</v>
      </c>
      <c r="K35" s="4">
        <v>0</v>
      </c>
      <c r="L35" s="4">
        <v>0</v>
      </c>
      <c r="M35" s="3">
        <f t="shared" si="5"/>
        <v>170</v>
      </c>
      <c r="N35" s="3">
        <f t="shared" si="9"/>
        <v>170</v>
      </c>
      <c r="O35" s="3">
        <f t="shared" si="10"/>
        <v>170</v>
      </c>
      <c r="P35" s="3">
        <f t="shared" si="11"/>
        <v>170</v>
      </c>
      <c r="Q35" s="3">
        <f t="shared" si="12"/>
        <v>170</v>
      </c>
      <c r="R35" s="3">
        <f t="shared" si="13"/>
        <v>170</v>
      </c>
      <c r="S35" s="3">
        <f t="shared" si="6"/>
        <v>167.5112</v>
      </c>
      <c r="T35" s="50">
        <v>0</v>
      </c>
      <c r="U35" s="3">
        <f t="shared" si="7"/>
        <v>167</v>
      </c>
      <c r="V35" s="22">
        <f t="shared" si="8"/>
        <v>167</v>
      </c>
    </row>
    <row r="36" spans="1:22" x14ac:dyDescent="0.2">
      <c r="A36" t="s">
        <v>34</v>
      </c>
      <c r="B36" t="s">
        <v>192</v>
      </c>
      <c r="C36" t="s">
        <v>190</v>
      </c>
      <c r="D36">
        <v>638</v>
      </c>
      <c r="E36">
        <v>1205</v>
      </c>
      <c r="F36" s="2">
        <v>1.8887147335423198</v>
      </c>
      <c r="G36" s="4">
        <v>0</v>
      </c>
      <c r="H36" s="4">
        <v>0</v>
      </c>
      <c r="I36" s="4">
        <v>0</v>
      </c>
      <c r="J36" s="4">
        <v>0</v>
      </c>
      <c r="K36" s="4">
        <v>0</v>
      </c>
      <c r="L36" s="4">
        <v>0</v>
      </c>
      <c r="M36" s="3">
        <f t="shared" si="5"/>
        <v>1205</v>
      </c>
      <c r="N36" s="3">
        <f t="shared" si="9"/>
        <v>1205</v>
      </c>
      <c r="O36" s="3">
        <f t="shared" si="10"/>
        <v>1205</v>
      </c>
      <c r="P36" s="3">
        <f t="shared" si="11"/>
        <v>1205</v>
      </c>
      <c r="Q36" s="3">
        <f t="shared" si="12"/>
        <v>1205</v>
      </c>
      <c r="R36" s="3">
        <f t="shared" si="13"/>
        <v>1205</v>
      </c>
      <c r="S36" s="3">
        <f t="shared" si="6"/>
        <v>1187.3588</v>
      </c>
      <c r="T36" s="50">
        <v>0</v>
      </c>
      <c r="U36" s="3">
        <f t="shared" si="7"/>
        <v>1186</v>
      </c>
      <c r="V36" s="22">
        <f t="shared" si="8"/>
        <v>1186</v>
      </c>
    </row>
    <row r="37" spans="1:22" x14ac:dyDescent="0.2">
      <c r="A37" t="s">
        <v>35</v>
      </c>
      <c r="B37" t="s">
        <v>193</v>
      </c>
      <c r="C37" t="s">
        <v>190</v>
      </c>
      <c r="D37">
        <v>149</v>
      </c>
      <c r="E37">
        <v>295</v>
      </c>
      <c r="F37" s="2">
        <v>1.9798657718120805</v>
      </c>
      <c r="G37" s="4">
        <v>0</v>
      </c>
      <c r="H37" s="4">
        <v>0</v>
      </c>
      <c r="I37" s="4">
        <v>0</v>
      </c>
      <c r="J37" s="4">
        <v>0</v>
      </c>
      <c r="K37" s="4">
        <v>0</v>
      </c>
      <c r="L37" s="4">
        <v>0</v>
      </c>
      <c r="M37" s="3">
        <f t="shared" si="5"/>
        <v>295</v>
      </c>
      <c r="N37" s="3">
        <f t="shared" si="9"/>
        <v>295</v>
      </c>
      <c r="O37" s="3">
        <f t="shared" si="10"/>
        <v>295</v>
      </c>
      <c r="P37" s="3">
        <f t="shared" si="11"/>
        <v>295</v>
      </c>
      <c r="Q37" s="3">
        <f t="shared" si="12"/>
        <v>295</v>
      </c>
      <c r="R37" s="3">
        <f t="shared" si="13"/>
        <v>295</v>
      </c>
      <c r="S37" s="3">
        <f t="shared" si="6"/>
        <v>290.68119999999999</v>
      </c>
      <c r="T37" s="50">
        <v>0</v>
      </c>
      <c r="U37" s="3">
        <f t="shared" si="7"/>
        <v>290</v>
      </c>
      <c r="V37" s="22">
        <f t="shared" si="8"/>
        <v>290</v>
      </c>
    </row>
    <row r="38" spans="1:22" x14ac:dyDescent="0.2">
      <c r="A38" t="s">
        <v>36</v>
      </c>
      <c r="B38" t="s">
        <v>194</v>
      </c>
      <c r="C38" t="s">
        <v>195</v>
      </c>
      <c r="D38">
        <v>645</v>
      </c>
      <c r="E38">
        <v>1214</v>
      </c>
      <c r="F38" s="2">
        <v>1.882170542635659</v>
      </c>
      <c r="G38" s="4">
        <v>20</v>
      </c>
      <c r="H38" s="4">
        <v>0</v>
      </c>
      <c r="I38" s="4">
        <v>0</v>
      </c>
      <c r="J38" s="4">
        <v>0</v>
      </c>
      <c r="K38" s="4">
        <v>0</v>
      </c>
      <c r="L38" s="4">
        <v>0</v>
      </c>
      <c r="M38" s="3">
        <f t="shared" si="5"/>
        <v>1251.6434108527133</v>
      </c>
      <c r="N38" s="3">
        <f t="shared" si="9"/>
        <v>1251.6434108527133</v>
      </c>
      <c r="O38" s="3">
        <f t="shared" si="10"/>
        <v>1251.6434108527133</v>
      </c>
      <c r="P38" s="3">
        <f t="shared" si="11"/>
        <v>1251.6434108527133</v>
      </c>
      <c r="Q38" s="3">
        <f t="shared" si="12"/>
        <v>1251.6434108527133</v>
      </c>
      <c r="R38" s="3">
        <f t="shared" si="13"/>
        <v>1251.6434108527133</v>
      </c>
      <c r="S38" s="3">
        <f t="shared" si="6"/>
        <v>1233.3193513178296</v>
      </c>
      <c r="T38" s="50">
        <v>0</v>
      </c>
      <c r="U38" s="3">
        <f t="shared" si="7"/>
        <v>1232</v>
      </c>
      <c r="V38" s="22">
        <f t="shared" si="8"/>
        <v>1232</v>
      </c>
    </row>
    <row r="39" spans="1:22" x14ac:dyDescent="0.2">
      <c r="A39" t="s">
        <v>37</v>
      </c>
      <c r="B39" t="s">
        <v>196</v>
      </c>
      <c r="C39" t="s">
        <v>195</v>
      </c>
      <c r="D39">
        <v>55</v>
      </c>
      <c r="E39">
        <v>115</v>
      </c>
      <c r="F39" s="2">
        <v>2.0909090909090908</v>
      </c>
      <c r="G39" s="4">
        <v>0</v>
      </c>
      <c r="H39" s="4">
        <v>0</v>
      </c>
      <c r="I39" s="4">
        <v>0</v>
      </c>
      <c r="J39" s="4">
        <v>0</v>
      </c>
      <c r="K39" s="4">
        <v>0</v>
      </c>
      <c r="L39" s="4">
        <v>0</v>
      </c>
      <c r="M39" s="3">
        <f t="shared" si="5"/>
        <v>115</v>
      </c>
      <c r="N39" s="3">
        <f t="shared" si="9"/>
        <v>115</v>
      </c>
      <c r="O39" s="3">
        <f t="shared" si="10"/>
        <v>115</v>
      </c>
      <c r="P39" s="3">
        <f t="shared" si="11"/>
        <v>115</v>
      </c>
      <c r="Q39" s="3">
        <f t="shared" si="12"/>
        <v>115</v>
      </c>
      <c r="R39" s="3">
        <f t="shared" si="13"/>
        <v>115</v>
      </c>
      <c r="S39" s="3">
        <f t="shared" si="6"/>
        <v>113.3164</v>
      </c>
      <c r="T39" s="50">
        <v>0</v>
      </c>
      <c r="U39" s="3">
        <f t="shared" si="7"/>
        <v>113</v>
      </c>
      <c r="V39" s="22">
        <f t="shared" si="8"/>
        <v>113</v>
      </c>
    </row>
    <row r="40" spans="1:22" x14ac:dyDescent="0.2">
      <c r="A40" t="s">
        <v>38</v>
      </c>
      <c r="B40" t="s">
        <v>197</v>
      </c>
      <c r="C40" t="s">
        <v>195</v>
      </c>
      <c r="D40">
        <v>305</v>
      </c>
      <c r="E40">
        <v>635</v>
      </c>
      <c r="F40" s="2">
        <v>2.081967213114754</v>
      </c>
      <c r="G40" s="4">
        <v>0</v>
      </c>
      <c r="H40" s="4">
        <v>0</v>
      </c>
      <c r="I40" s="4">
        <v>0</v>
      </c>
      <c r="J40" s="4">
        <v>0</v>
      </c>
      <c r="K40" s="4">
        <v>0</v>
      </c>
      <c r="L40" s="4">
        <v>0</v>
      </c>
      <c r="M40" s="3">
        <f t="shared" si="5"/>
        <v>635</v>
      </c>
      <c r="N40" s="3">
        <f t="shared" si="9"/>
        <v>635</v>
      </c>
      <c r="O40" s="3">
        <f t="shared" si="10"/>
        <v>635</v>
      </c>
      <c r="P40" s="3">
        <f t="shared" si="11"/>
        <v>635</v>
      </c>
      <c r="Q40" s="3">
        <f t="shared" si="12"/>
        <v>635</v>
      </c>
      <c r="R40" s="3">
        <f t="shared" si="13"/>
        <v>635</v>
      </c>
      <c r="S40" s="3">
        <f t="shared" si="6"/>
        <v>625.70360000000005</v>
      </c>
      <c r="T40" s="50">
        <v>0</v>
      </c>
      <c r="U40" s="3">
        <f t="shared" si="7"/>
        <v>625</v>
      </c>
      <c r="V40" s="22">
        <f t="shared" si="8"/>
        <v>625</v>
      </c>
    </row>
    <row r="41" spans="1:22" x14ac:dyDescent="0.2">
      <c r="A41" t="s">
        <v>39</v>
      </c>
      <c r="B41">
        <v>0</v>
      </c>
      <c r="C41" t="s">
        <v>198</v>
      </c>
      <c r="D41">
        <v>1240</v>
      </c>
      <c r="E41">
        <v>1961</v>
      </c>
      <c r="F41" s="2">
        <v>1.5814516129032259</v>
      </c>
      <c r="G41" s="4">
        <v>0</v>
      </c>
      <c r="H41" s="4">
        <v>0</v>
      </c>
      <c r="I41" s="4">
        <v>0</v>
      </c>
      <c r="J41" s="4">
        <v>0</v>
      </c>
      <c r="K41" s="4">
        <v>0</v>
      </c>
      <c r="L41" s="4">
        <v>0</v>
      </c>
      <c r="M41" s="3">
        <f t="shared" si="5"/>
        <v>1961</v>
      </c>
      <c r="N41" s="3">
        <f t="shared" si="9"/>
        <v>1961</v>
      </c>
      <c r="O41" s="3">
        <f t="shared" si="10"/>
        <v>1961</v>
      </c>
      <c r="P41" s="3">
        <f t="shared" si="11"/>
        <v>1961</v>
      </c>
      <c r="Q41" s="3">
        <f t="shared" si="12"/>
        <v>1961</v>
      </c>
      <c r="R41" s="3">
        <f t="shared" si="13"/>
        <v>1961</v>
      </c>
      <c r="S41" s="3">
        <f t="shared" si="6"/>
        <v>1932.29096</v>
      </c>
      <c r="T41" s="50">
        <v>0</v>
      </c>
      <c r="U41" s="3">
        <f t="shared" si="7"/>
        <v>1930</v>
      </c>
      <c r="V41" s="22">
        <f t="shared" si="8"/>
        <v>1930</v>
      </c>
    </row>
    <row r="42" spans="1:22" x14ac:dyDescent="0.2">
      <c r="A42" t="s">
        <v>40</v>
      </c>
      <c r="B42">
        <v>0</v>
      </c>
      <c r="C42" t="s">
        <v>198</v>
      </c>
      <c r="D42">
        <v>1187</v>
      </c>
      <c r="E42">
        <v>1978</v>
      </c>
      <c r="F42" s="2">
        <v>1.6663858466722832</v>
      </c>
      <c r="G42" s="4">
        <v>95</v>
      </c>
      <c r="H42" s="4">
        <v>94</v>
      </c>
      <c r="I42" s="4">
        <v>54</v>
      </c>
      <c r="J42" s="4">
        <v>62</v>
      </c>
      <c r="K42" s="4">
        <v>61</v>
      </c>
      <c r="L42" s="4">
        <v>60</v>
      </c>
      <c r="M42" s="3">
        <f t="shared" si="5"/>
        <v>2136.306655433867</v>
      </c>
      <c r="N42" s="3">
        <f t="shared" si="9"/>
        <v>2292.9469250210618</v>
      </c>
      <c r="O42" s="3">
        <f t="shared" si="10"/>
        <v>2382.931760741365</v>
      </c>
      <c r="P42" s="3">
        <f t="shared" si="11"/>
        <v>2486.2476832350467</v>
      </c>
      <c r="Q42" s="3">
        <f t="shared" si="12"/>
        <v>2587.8972198820561</v>
      </c>
      <c r="R42" s="3">
        <f t="shared" si="13"/>
        <v>2687.8803706823933</v>
      </c>
      <c r="S42" s="3">
        <f t="shared" si="6"/>
        <v>2648.5298020556029</v>
      </c>
      <c r="T42" s="50">
        <v>0</v>
      </c>
      <c r="U42" s="3">
        <f t="shared" si="7"/>
        <v>2646</v>
      </c>
      <c r="V42" s="22">
        <f t="shared" si="8"/>
        <v>2646</v>
      </c>
    </row>
    <row r="43" spans="1:22" x14ac:dyDescent="0.2">
      <c r="A43" t="s">
        <v>41</v>
      </c>
      <c r="B43" t="s">
        <v>199</v>
      </c>
      <c r="C43" t="s">
        <v>200</v>
      </c>
      <c r="D43">
        <v>245</v>
      </c>
      <c r="E43">
        <v>488</v>
      </c>
      <c r="F43" s="2">
        <v>1.9918367346938775</v>
      </c>
      <c r="G43" s="4">
        <v>0</v>
      </c>
      <c r="H43" s="4">
        <v>0</v>
      </c>
      <c r="I43" s="4">
        <v>0</v>
      </c>
      <c r="J43" s="4">
        <v>0</v>
      </c>
      <c r="K43" s="4">
        <v>0</v>
      </c>
      <c r="L43" s="4">
        <v>0</v>
      </c>
      <c r="M43" s="3">
        <f t="shared" si="5"/>
        <v>488</v>
      </c>
      <c r="N43" s="3">
        <f t="shared" si="9"/>
        <v>488</v>
      </c>
      <c r="O43" s="3">
        <f t="shared" si="10"/>
        <v>488</v>
      </c>
      <c r="P43" s="3">
        <f t="shared" si="11"/>
        <v>488</v>
      </c>
      <c r="Q43" s="3">
        <f t="shared" si="12"/>
        <v>488</v>
      </c>
      <c r="R43" s="3">
        <f t="shared" si="13"/>
        <v>488</v>
      </c>
      <c r="S43" s="3">
        <f t="shared" si="6"/>
        <v>480.85568000000001</v>
      </c>
      <c r="T43" s="50">
        <v>0</v>
      </c>
      <c r="U43" s="3">
        <f t="shared" si="7"/>
        <v>480</v>
      </c>
      <c r="V43" s="22">
        <f t="shared" si="8"/>
        <v>480</v>
      </c>
    </row>
    <row r="44" spans="1:22" x14ac:dyDescent="0.2">
      <c r="A44" t="s">
        <v>42</v>
      </c>
      <c r="B44" t="s">
        <v>201</v>
      </c>
      <c r="C44" t="s">
        <v>200</v>
      </c>
      <c r="D44">
        <v>209</v>
      </c>
      <c r="E44">
        <v>384</v>
      </c>
      <c r="F44" s="2">
        <v>1.8373205741626795</v>
      </c>
      <c r="G44" s="4">
        <v>0</v>
      </c>
      <c r="H44" s="4">
        <v>0</v>
      </c>
      <c r="I44" s="4">
        <v>0</v>
      </c>
      <c r="J44" s="4">
        <v>0</v>
      </c>
      <c r="K44" s="4">
        <v>0</v>
      </c>
      <c r="L44" s="4">
        <v>0</v>
      </c>
      <c r="M44" s="3">
        <f t="shared" si="5"/>
        <v>384</v>
      </c>
      <c r="N44" s="3">
        <f t="shared" si="9"/>
        <v>384</v>
      </c>
      <c r="O44" s="3">
        <f t="shared" si="10"/>
        <v>384</v>
      </c>
      <c r="P44" s="3">
        <f t="shared" si="11"/>
        <v>384</v>
      </c>
      <c r="Q44" s="3">
        <f t="shared" si="12"/>
        <v>384</v>
      </c>
      <c r="R44" s="3">
        <f t="shared" si="13"/>
        <v>384</v>
      </c>
      <c r="S44" s="3">
        <f t="shared" si="6"/>
        <v>378.37824000000001</v>
      </c>
      <c r="T44" s="50">
        <v>0</v>
      </c>
      <c r="U44" s="3">
        <f t="shared" si="7"/>
        <v>378</v>
      </c>
      <c r="V44" s="22">
        <f t="shared" si="8"/>
        <v>378</v>
      </c>
    </row>
    <row r="45" spans="1:22" x14ac:dyDescent="0.2">
      <c r="A45" t="s">
        <v>43</v>
      </c>
      <c r="B45" t="s">
        <v>202</v>
      </c>
      <c r="C45" t="s">
        <v>200</v>
      </c>
      <c r="D45">
        <v>535</v>
      </c>
      <c r="E45">
        <v>916</v>
      </c>
      <c r="F45" s="2">
        <v>1.7121495327102805</v>
      </c>
      <c r="G45" s="4">
        <v>0</v>
      </c>
      <c r="H45" s="4">
        <v>0</v>
      </c>
      <c r="I45" s="4">
        <v>0</v>
      </c>
      <c r="J45" s="4">
        <v>0</v>
      </c>
      <c r="K45" s="4">
        <v>0</v>
      </c>
      <c r="L45" s="4">
        <v>0</v>
      </c>
      <c r="M45" s="3">
        <f t="shared" si="5"/>
        <v>916</v>
      </c>
      <c r="N45" s="3">
        <f t="shared" si="9"/>
        <v>916</v>
      </c>
      <c r="O45" s="3">
        <f t="shared" si="10"/>
        <v>916</v>
      </c>
      <c r="P45" s="3">
        <f t="shared" si="11"/>
        <v>916</v>
      </c>
      <c r="Q45" s="3">
        <f t="shared" si="12"/>
        <v>916</v>
      </c>
      <c r="R45" s="3">
        <f t="shared" si="13"/>
        <v>916</v>
      </c>
      <c r="S45" s="3">
        <f t="shared" si="6"/>
        <v>902.58976000000007</v>
      </c>
      <c r="T45" s="50">
        <v>0</v>
      </c>
      <c r="U45" s="3">
        <f t="shared" si="7"/>
        <v>902</v>
      </c>
      <c r="V45" s="22">
        <f t="shared" si="8"/>
        <v>902</v>
      </c>
    </row>
    <row r="46" spans="1:22" x14ac:dyDescent="0.2">
      <c r="A46" t="s">
        <v>44</v>
      </c>
      <c r="B46" t="s">
        <v>203</v>
      </c>
      <c r="C46" t="s">
        <v>200</v>
      </c>
      <c r="D46">
        <v>163</v>
      </c>
      <c r="E46">
        <v>322</v>
      </c>
      <c r="F46" s="2">
        <v>1.9754601226993864</v>
      </c>
      <c r="G46" s="4">
        <v>0</v>
      </c>
      <c r="H46" s="4">
        <v>0</v>
      </c>
      <c r="I46" s="4">
        <v>0</v>
      </c>
      <c r="J46" s="4">
        <v>0</v>
      </c>
      <c r="K46" s="4">
        <v>0</v>
      </c>
      <c r="L46" s="4">
        <v>0</v>
      </c>
      <c r="M46" s="3">
        <f t="shared" si="5"/>
        <v>322</v>
      </c>
      <c r="N46" s="3">
        <f t="shared" si="9"/>
        <v>322</v>
      </c>
      <c r="O46" s="3">
        <f t="shared" si="10"/>
        <v>322</v>
      </c>
      <c r="P46" s="3">
        <f t="shared" si="11"/>
        <v>322</v>
      </c>
      <c r="Q46" s="3">
        <f t="shared" si="12"/>
        <v>322</v>
      </c>
      <c r="R46" s="3">
        <f t="shared" si="13"/>
        <v>322</v>
      </c>
      <c r="S46" s="3">
        <f t="shared" si="6"/>
        <v>317.28592000000003</v>
      </c>
      <c r="T46" s="50">
        <v>0</v>
      </c>
      <c r="U46" s="3">
        <f t="shared" si="7"/>
        <v>317</v>
      </c>
      <c r="V46" s="22">
        <f t="shared" si="8"/>
        <v>317</v>
      </c>
    </row>
    <row r="47" spans="1:22" x14ac:dyDescent="0.2">
      <c r="A47" t="s">
        <v>45</v>
      </c>
      <c r="B47" t="s">
        <v>204</v>
      </c>
      <c r="C47" t="s">
        <v>205</v>
      </c>
      <c r="D47">
        <v>374</v>
      </c>
      <c r="E47">
        <v>695</v>
      </c>
      <c r="F47" s="2">
        <v>1.858288770053476</v>
      </c>
      <c r="G47" s="4">
        <v>0</v>
      </c>
      <c r="H47" s="4">
        <v>0</v>
      </c>
      <c r="I47" s="4">
        <v>0</v>
      </c>
      <c r="J47" s="4">
        <v>0</v>
      </c>
      <c r="K47" s="4">
        <v>0</v>
      </c>
      <c r="L47" s="4">
        <v>0</v>
      </c>
      <c r="M47" s="3">
        <f t="shared" si="5"/>
        <v>695</v>
      </c>
      <c r="N47" s="3">
        <f t="shared" si="9"/>
        <v>695</v>
      </c>
      <c r="O47" s="3">
        <f t="shared" si="10"/>
        <v>695</v>
      </c>
      <c r="P47" s="3">
        <f t="shared" si="11"/>
        <v>695</v>
      </c>
      <c r="Q47" s="3">
        <f t="shared" si="12"/>
        <v>695</v>
      </c>
      <c r="R47" s="3">
        <f t="shared" si="13"/>
        <v>695</v>
      </c>
      <c r="S47" s="3">
        <f t="shared" si="6"/>
        <v>684.8252</v>
      </c>
      <c r="T47" s="50">
        <v>0</v>
      </c>
      <c r="U47" s="3">
        <f t="shared" si="7"/>
        <v>684</v>
      </c>
      <c r="V47" s="22">
        <f t="shared" si="8"/>
        <v>684</v>
      </c>
    </row>
    <row r="48" spans="1:22" x14ac:dyDescent="0.2">
      <c r="A48" t="s">
        <v>46</v>
      </c>
      <c r="B48" t="s">
        <v>206</v>
      </c>
      <c r="C48" t="s">
        <v>205</v>
      </c>
      <c r="D48">
        <v>673</v>
      </c>
      <c r="E48">
        <v>1253</v>
      </c>
      <c r="F48" s="2">
        <v>1.861812778603269</v>
      </c>
      <c r="G48" s="4">
        <v>0</v>
      </c>
      <c r="H48" s="4">
        <v>0</v>
      </c>
      <c r="I48" s="4">
        <v>0</v>
      </c>
      <c r="J48" s="4">
        <v>0</v>
      </c>
      <c r="K48" s="4">
        <v>0</v>
      </c>
      <c r="L48" s="4">
        <v>0</v>
      </c>
      <c r="M48" s="3">
        <f t="shared" si="5"/>
        <v>1253</v>
      </c>
      <c r="N48" s="3">
        <f t="shared" si="9"/>
        <v>1253</v>
      </c>
      <c r="O48" s="3">
        <f t="shared" si="10"/>
        <v>1253</v>
      </c>
      <c r="P48" s="3">
        <f t="shared" si="11"/>
        <v>1253</v>
      </c>
      <c r="Q48" s="3">
        <f t="shared" si="12"/>
        <v>1253</v>
      </c>
      <c r="R48" s="3">
        <f t="shared" si="13"/>
        <v>1253</v>
      </c>
      <c r="S48" s="3">
        <f t="shared" si="6"/>
        <v>1234.65608</v>
      </c>
      <c r="T48" s="50">
        <v>0</v>
      </c>
      <c r="U48" s="3">
        <f t="shared" si="7"/>
        <v>1233</v>
      </c>
      <c r="V48" s="22">
        <f t="shared" si="8"/>
        <v>1233</v>
      </c>
    </row>
    <row r="49" spans="1:22" x14ac:dyDescent="0.2">
      <c r="A49" t="s">
        <v>47</v>
      </c>
      <c r="B49" t="s">
        <v>206</v>
      </c>
      <c r="C49" t="s">
        <v>205</v>
      </c>
      <c r="D49">
        <v>201</v>
      </c>
      <c r="E49">
        <v>396</v>
      </c>
      <c r="F49" s="2">
        <v>1.9701492537313432</v>
      </c>
      <c r="G49" s="4">
        <v>0</v>
      </c>
      <c r="H49" s="4">
        <v>0</v>
      </c>
      <c r="I49" s="4">
        <v>0</v>
      </c>
      <c r="J49" s="4">
        <v>0</v>
      </c>
      <c r="K49" s="4">
        <v>0</v>
      </c>
      <c r="L49" s="4">
        <v>0</v>
      </c>
      <c r="M49" s="3">
        <f t="shared" si="5"/>
        <v>396</v>
      </c>
      <c r="N49" s="3">
        <f t="shared" si="9"/>
        <v>396</v>
      </c>
      <c r="O49" s="3">
        <f t="shared" si="10"/>
        <v>396</v>
      </c>
      <c r="P49" s="3">
        <f t="shared" si="11"/>
        <v>396</v>
      </c>
      <c r="Q49" s="3">
        <f t="shared" si="12"/>
        <v>396</v>
      </c>
      <c r="R49" s="3">
        <f t="shared" si="13"/>
        <v>396</v>
      </c>
      <c r="S49" s="3">
        <f t="shared" si="6"/>
        <v>390.20256000000001</v>
      </c>
      <c r="T49" s="50">
        <v>0</v>
      </c>
      <c r="U49" s="3">
        <f t="shared" si="7"/>
        <v>390</v>
      </c>
      <c r="V49" s="22">
        <f t="shared" si="8"/>
        <v>390</v>
      </c>
    </row>
    <row r="50" spans="1:22" x14ac:dyDescent="0.2">
      <c r="A50" t="s">
        <v>48</v>
      </c>
      <c r="B50" t="s">
        <v>207</v>
      </c>
      <c r="C50" t="s">
        <v>208</v>
      </c>
      <c r="D50">
        <v>1747</v>
      </c>
      <c r="E50">
        <v>3276</v>
      </c>
      <c r="F50" s="2">
        <v>1.8752146536920435</v>
      </c>
      <c r="G50" s="4">
        <v>0</v>
      </c>
      <c r="H50" s="4">
        <v>0</v>
      </c>
      <c r="I50" s="4">
        <v>50</v>
      </c>
      <c r="J50" s="4">
        <v>50</v>
      </c>
      <c r="K50" s="4">
        <v>50</v>
      </c>
      <c r="L50" s="4">
        <v>50</v>
      </c>
      <c r="M50" s="3">
        <f t="shared" si="5"/>
        <v>3276</v>
      </c>
      <c r="N50" s="3">
        <f t="shared" si="9"/>
        <v>3276</v>
      </c>
      <c r="O50" s="3">
        <f t="shared" si="10"/>
        <v>3369.7607326846023</v>
      </c>
      <c r="P50" s="3">
        <f t="shared" si="11"/>
        <v>3463.5214653692046</v>
      </c>
      <c r="Q50" s="3">
        <f t="shared" si="12"/>
        <v>3557.282198053807</v>
      </c>
      <c r="R50" s="3">
        <f t="shared" si="13"/>
        <v>3651.0429307384093</v>
      </c>
      <c r="S50" s="3">
        <f t="shared" si="6"/>
        <v>3597.5916622323989</v>
      </c>
      <c r="T50" s="50">
        <v>0</v>
      </c>
      <c r="U50" s="3">
        <f t="shared" si="7"/>
        <v>3594</v>
      </c>
      <c r="V50" s="22">
        <f t="shared" si="8"/>
        <v>3594</v>
      </c>
    </row>
    <row r="51" spans="1:22" x14ac:dyDescent="0.2">
      <c r="A51" t="s">
        <v>49</v>
      </c>
      <c r="B51" t="s">
        <v>207</v>
      </c>
      <c r="C51" t="s">
        <v>208</v>
      </c>
      <c r="D51">
        <v>716</v>
      </c>
      <c r="E51">
        <v>1170</v>
      </c>
      <c r="F51" s="2">
        <v>1.6340782122905029</v>
      </c>
      <c r="G51" s="4">
        <v>0</v>
      </c>
      <c r="H51" s="4">
        <v>0</v>
      </c>
      <c r="I51" s="4">
        <v>0</v>
      </c>
      <c r="J51" s="4">
        <v>0</v>
      </c>
      <c r="K51" s="4">
        <v>0</v>
      </c>
      <c r="L51" s="4">
        <v>0</v>
      </c>
      <c r="M51" s="3">
        <f t="shared" si="5"/>
        <v>1170</v>
      </c>
      <c r="N51" s="3">
        <f t="shared" si="9"/>
        <v>1170</v>
      </c>
      <c r="O51" s="3">
        <f t="shared" si="10"/>
        <v>1170</v>
      </c>
      <c r="P51" s="3">
        <f t="shared" si="11"/>
        <v>1170</v>
      </c>
      <c r="Q51" s="3">
        <f t="shared" si="12"/>
        <v>1170</v>
      </c>
      <c r="R51" s="3">
        <f t="shared" si="13"/>
        <v>1170</v>
      </c>
      <c r="S51" s="3">
        <f t="shared" si="6"/>
        <v>1152.8712</v>
      </c>
      <c r="T51" s="50">
        <v>0</v>
      </c>
      <c r="U51" s="3">
        <f t="shared" si="7"/>
        <v>1152</v>
      </c>
      <c r="V51" s="22">
        <f t="shared" si="8"/>
        <v>1152</v>
      </c>
    </row>
    <row r="52" spans="1:22" x14ac:dyDescent="0.2">
      <c r="A52" t="s">
        <v>50</v>
      </c>
      <c r="B52" t="s">
        <v>207</v>
      </c>
      <c r="C52" t="s">
        <v>209</v>
      </c>
      <c r="D52">
        <v>1088</v>
      </c>
      <c r="E52">
        <v>1986</v>
      </c>
      <c r="F52" s="2">
        <v>1.8253676470588236</v>
      </c>
      <c r="G52" s="4">
        <v>0</v>
      </c>
      <c r="H52" s="4">
        <v>0</v>
      </c>
      <c r="I52" s="4">
        <v>0</v>
      </c>
      <c r="J52" s="4">
        <v>0</v>
      </c>
      <c r="K52" s="4">
        <v>0</v>
      </c>
      <c r="L52" s="4">
        <v>0</v>
      </c>
      <c r="M52" s="3">
        <f t="shared" si="5"/>
        <v>1986</v>
      </c>
      <c r="N52" s="3">
        <f t="shared" si="9"/>
        <v>1986</v>
      </c>
      <c r="O52" s="3">
        <f t="shared" si="10"/>
        <v>1986</v>
      </c>
      <c r="P52" s="3">
        <f t="shared" si="11"/>
        <v>1986</v>
      </c>
      <c r="Q52" s="3">
        <f t="shared" si="12"/>
        <v>1986</v>
      </c>
      <c r="R52" s="3">
        <f t="shared" si="13"/>
        <v>1986</v>
      </c>
      <c r="S52" s="3">
        <f t="shared" si="6"/>
        <v>1956.9249600000001</v>
      </c>
      <c r="T52" s="50">
        <v>0</v>
      </c>
      <c r="U52" s="3">
        <f t="shared" si="7"/>
        <v>1955</v>
      </c>
      <c r="V52" s="22">
        <f t="shared" si="8"/>
        <v>1955</v>
      </c>
    </row>
    <row r="53" spans="1:22" x14ac:dyDescent="0.2">
      <c r="A53" t="s">
        <v>51</v>
      </c>
      <c r="B53" t="s">
        <v>207</v>
      </c>
      <c r="C53" t="s">
        <v>209</v>
      </c>
      <c r="D53">
        <v>1351</v>
      </c>
      <c r="E53">
        <v>2227</v>
      </c>
      <c r="F53" s="2">
        <v>1.6484085862324205</v>
      </c>
      <c r="G53" s="4">
        <v>248</v>
      </c>
      <c r="H53" s="4">
        <v>60</v>
      </c>
      <c r="I53" s="4">
        <v>60</v>
      </c>
      <c r="J53" s="4">
        <v>59</v>
      </c>
      <c r="K53" s="4">
        <v>75</v>
      </c>
      <c r="L53" s="4">
        <v>75</v>
      </c>
      <c r="M53" s="3">
        <f t="shared" si="5"/>
        <v>2635.8053293856401</v>
      </c>
      <c r="N53" s="3">
        <f t="shared" si="9"/>
        <v>2734.7098445595852</v>
      </c>
      <c r="O53" s="3">
        <f t="shared" si="10"/>
        <v>2833.6143597335304</v>
      </c>
      <c r="P53" s="3">
        <f t="shared" si="11"/>
        <v>2930.8704663212434</v>
      </c>
      <c r="Q53" s="3">
        <f t="shared" si="12"/>
        <v>3054.5011102886751</v>
      </c>
      <c r="R53" s="3">
        <f t="shared" si="13"/>
        <v>3178.1317542561069</v>
      </c>
      <c r="S53" s="3">
        <f t="shared" si="6"/>
        <v>3131.6039053737977</v>
      </c>
      <c r="T53" s="50">
        <v>228</v>
      </c>
      <c r="U53" s="3">
        <f t="shared" si="7"/>
        <v>3128</v>
      </c>
      <c r="V53" s="22">
        <f t="shared" si="8"/>
        <v>3356</v>
      </c>
    </row>
    <row r="54" spans="1:22" x14ac:dyDescent="0.2">
      <c r="A54" t="s">
        <v>52</v>
      </c>
      <c r="B54" t="s">
        <v>207</v>
      </c>
      <c r="C54" t="s">
        <v>210</v>
      </c>
      <c r="D54">
        <v>1655</v>
      </c>
      <c r="E54">
        <v>2527</v>
      </c>
      <c r="F54" s="2">
        <v>1.5268882175226586</v>
      </c>
      <c r="G54" s="4">
        <v>0</v>
      </c>
      <c r="H54" s="4">
        <v>0</v>
      </c>
      <c r="I54" s="4">
        <v>0</v>
      </c>
      <c r="J54" s="4">
        <v>0</v>
      </c>
      <c r="K54" s="4">
        <v>48</v>
      </c>
      <c r="L54" s="4">
        <v>0</v>
      </c>
      <c r="M54" s="3">
        <f t="shared" si="5"/>
        <v>2527</v>
      </c>
      <c r="N54" s="3">
        <f t="shared" si="9"/>
        <v>2527</v>
      </c>
      <c r="O54" s="3">
        <f t="shared" si="10"/>
        <v>2527</v>
      </c>
      <c r="P54" s="3">
        <f t="shared" si="11"/>
        <v>2527</v>
      </c>
      <c r="Q54" s="3">
        <f t="shared" si="12"/>
        <v>2600.2906344410876</v>
      </c>
      <c r="R54" s="3">
        <f t="shared" si="13"/>
        <v>2600.2906344410876</v>
      </c>
      <c r="S54" s="3">
        <f t="shared" si="6"/>
        <v>2562.2223795528703</v>
      </c>
      <c r="T54" s="50">
        <v>0</v>
      </c>
      <c r="U54" s="3">
        <f t="shared" si="7"/>
        <v>2560</v>
      </c>
      <c r="V54" s="22">
        <f t="shared" si="8"/>
        <v>2560</v>
      </c>
    </row>
    <row r="55" spans="1:22" x14ac:dyDescent="0.2">
      <c r="A55" t="s">
        <v>53</v>
      </c>
      <c r="B55" t="s">
        <v>207</v>
      </c>
      <c r="C55" t="s">
        <v>210</v>
      </c>
      <c r="D55">
        <v>1046</v>
      </c>
      <c r="E55">
        <v>1654</v>
      </c>
      <c r="F55" s="2">
        <v>1.5812619502868068</v>
      </c>
      <c r="G55" s="4">
        <v>167</v>
      </c>
      <c r="H55" s="4">
        <v>118</v>
      </c>
      <c r="I55" s="4">
        <v>120</v>
      </c>
      <c r="J55" s="4">
        <v>50</v>
      </c>
      <c r="K55" s="4">
        <v>0</v>
      </c>
      <c r="L55" s="4">
        <v>0</v>
      </c>
      <c r="M55" s="3">
        <f t="shared" si="5"/>
        <v>1918.0707456978967</v>
      </c>
      <c r="N55" s="3">
        <f t="shared" si="9"/>
        <v>2104.6596558317397</v>
      </c>
      <c r="O55" s="3">
        <f t="shared" si="10"/>
        <v>2294.4110898661565</v>
      </c>
      <c r="P55" s="3">
        <f t="shared" si="11"/>
        <v>2373.4741873804969</v>
      </c>
      <c r="Q55" s="3">
        <f t="shared" si="12"/>
        <v>2373.4741873804969</v>
      </c>
      <c r="R55" s="3">
        <f t="shared" si="13"/>
        <v>2373.4741873804969</v>
      </c>
      <c r="S55" s="3">
        <f t="shared" si="6"/>
        <v>2338.7265252772463</v>
      </c>
      <c r="T55" s="50">
        <v>0</v>
      </c>
      <c r="U55" s="3">
        <f t="shared" si="7"/>
        <v>2336</v>
      </c>
      <c r="V55" s="22">
        <f t="shared" si="8"/>
        <v>2336</v>
      </c>
    </row>
    <row r="56" spans="1:22" x14ac:dyDescent="0.2">
      <c r="A56" t="s">
        <v>54</v>
      </c>
      <c r="B56">
        <v>0</v>
      </c>
      <c r="C56" t="s">
        <v>211</v>
      </c>
      <c r="D56">
        <v>895</v>
      </c>
      <c r="E56">
        <v>1482</v>
      </c>
      <c r="F56" s="2">
        <v>1.6558659217877094</v>
      </c>
      <c r="G56" s="4">
        <v>0</v>
      </c>
      <c r="H56" s="4">
        <v>0</v>
      </c>
      <c r="I56" s="4">
        <v>0</v>
      </c>
      <c r="J56" s="4">
        <v>0</v>
      </c>
      <c r="K56" s="4">
        <v>56</v>
      </c>
      <c r="L56" s="4">
        <v>56</v>
      </c>
      <c r="M56" s="3">
        <f t="shared" si="5"/>
        <v>1482</v>
      </c>
      <c r="N56" s="3">
        <f t="shared" si="9"/>
        <v>1482</v>
      </c>
      <c r="O56" s="3">
        <f t="shared" si="10"/>
        <v>1482</v>
      </c>
      <c r="P56" s="3">
        <f t="shared" si="11"/>
        <v>1482</v>
      </c>
      <c r="Q56" s="3">
        <f t="shared" si="12"/>
        <v>1574.7284916201118</v>
      </c>
      <c r="R56" s="3">
        <f t="shared" si="13"/>
        <v>1667.4569832402235</v>
      </c>
      <c r="S56" s="3">
        <f t="shared" si="6"/>
        <v>1643.0454130055866</v>
      </c>
      <c r="T56" s="50">
        <v>0</v>
      </c>
      <c r="U56" s="3">
        <f t="shared" si="7"/>
        <v>1641</v>
      </c>
      <c r="V56" s="22">
        <f t="shared" si="8"/>
        <v>1641</v>
      </c>
    </row>
    <row r="57" spans="1:22" x14ac:dyDescent="0.2">
      <c r="A57" t="s">
        <v>55</v>
      </c>
      <c r="B57">
        <v>0</v>
      </c>
      <c r="C57" t="s">
        <v>211</v>
      </c>
      <c r="D57">
        <v>2495</v>
      </c>
      <c r="E57">
        <v>2596</v>
      </c>
      <c r="F57" s="2">
        <v>1.0404809619238478</v>
      </c>
      <c r="G57" s="4">
        <v>0</v>
      </c>
      <c r="H57" s="4">
        <v>34</v>
      </c>
      <c r="I57" s="4">
        <v>34</v>
      </c>
      <c r="J57" s="4">
        <v>0</v>
      </c>
      <c r="K57" s="4">
        <v>0</v>
      </c>
      <c r="L57" s="4">
        <v>0</v>
      </c>
      <c r="M57" s="3">
        <f t="shared" si="5"/>
        <v>2596</v>
      </c>
      <c r="N57" s="3">
        <f t="shared" si="9"/>
        <v>2631.3763527054107</v>
      </c>
      <c r="O57" s="3">
        <f t="shared" si="10"/>
        <v>2666.7527054108214</v>
      </c>
      <c r="P57" s="3">
        <f t="shared" si="11"/>
        <v>2666.7527054108214</v>
      </c>
      <c r="Q57" s="3">
        <f t="shared" si="12"/>
        <v>2666.7527054108214</v>
      </c>
      <c r="R57" s="3">
        <f t="shared" si="13"/>
        <v>2666.7527054108214</v>
      </c>
      <c r="S57" s="3">
        <f t="shared" si="6"/>
        <v>2627.7114458036071</v>
      </c>
      <c r="T57" s="50">
        <v>0</v>
      </c>
      <c r="U57" s="3">
        <f t="shared" si="7"/>
        <v>2625</v>
      </c>
      <c r="V57" s="22">
        <f t="shared" si="8"/>
        <v>2625</v>
      </c>
    </row>
    <row r="58" spans="1:22" x14ac:dyDescent="0.2">
      <c r="A58" t="s">
        <v>56</v>
      </c>
      <c r="B58">
        <v>0</v>
      </c>
      <c r="C58" t="s">
        <v>212</v>
      </c>
      <c r="D58">
        <v>1212</v>
      </c>
      <c r="E58">
        <v>1921</v>
      </c>
      <c r="F58" s="2">
        <v>1.584983498349835</v>
      </c>
      <c r="G58" s="4">
        <v>50</v>
      </c>
      <c r="H58" s="4">
        <v>0</v>
      </c>
      <c r="I58" s="4">
        <v>0</v>
      </c>
      <c r="J58" s="4">
        <v>0</v>
      </c>
      <c r="K58" s="4">
        <v>0</v>
      </c>
      <c r="L58" s="4">
        <v>0</v>
      </c>
      <c r="M58" s="3">
        <f t="shared" si="5"/>
        <v>2000.2491749174917</v>
      </c>
      <c r="N58" s="3">
        <f t="shared" si="9"/>
        <v>2000.2491749174917</v>
      </c>
      <c r="O58" s="3">
        <f t="shared" si="10"/>
        <v>2000.2491749174917</v>
      </c>
      <c r="P58" s="3">
        <f t="shared" si="11"/>
        <v>2000.2491749174917</v>
      </c>
      <c r="Q58" s="3">
        <f t="shared" si="12"/>
        <v>2000.2491749174917</v>
      </c>
      <c r="R58" s="3">
        <f t="shared" si="13"/>
        <v>2000.2491749174917</v>
      </c>
      <c r="S58" s="3">
        <f t="shared" si="6"/>
        <v>1970.9655269966997</v>
      </c>
      <c r="T58" s="50">
        <v>0</v>
      </c>
      <c r="U58" s="3">
        <f t="shared" si="7"/>
        <v>1969</v>
      </c>
      <c r="V58" s="22">
        <f t="shared" si="8"/>
        <v>1969</v>
      </c>
    </row>
    <row r="59" spans="1:22" x14ac:dyDescent="0.2">
      <c r="A59" t="s">
        <v>57</v>
      </c>
      <c r="B59">
        <v>0</v>
      </c>
      <c r="C59" t="s">
        <v>212</v>
      </c>
      <c r="D59">
        <v>598</v>
      </c>
      <c r="E59">
        <v>1065</v>
      </c>
      <c r="F59" s="2">
        <v>1.7809364548494984</v>
      </c>
      <c r="G59" s="4">
        <v>0</v>
      </c>
      <c r="H59" s="4">
        <v>0</v>
      </c>
      <c r="I59" s="4">
        <v>0</v>
      </c>
      <c r="J59" s="4">
        <v>0</v>
      </c>
      <c r="K59" s="4">
        <v>0</v>
      </c>
      <c r="L59" s="4">
        <v>0</v>
      </c>
      <c r="M59" s="3">
        <f t="shared" si="5"/>
        <v>1065</v>
      </c>
      <c r="N59" s="3">
        <f t="shared" si="9"/>
        <v>1065</v>
      </c>
      <c r="O59" s="3">
        <f t="shared" si="10"/>
        <v>1065</v>
      </c>
      <c r="P59" s="3">
        <f t="shared" si="11"/>
        <v>1065</v>
      </c>
      <c r="Q59" s="3">
        <f t="shared" si="12"/>
        <v>1065</v>
      </c>
      <c r="R59" s="3">
        <f t="shared" si="13"/>
        <v>1065</v>
      </c>
      <c r="S59" s="3">
        <f t="shared" si="6"/>
        <v>1049.4084</v>
      </c>
      <c r="T59" s="50">
        <v>0</v>
      </c>
      <c r="U59" s="3">
        <f t="shared" si="7"/>
        <v>1048</v>
      </c>
      <c r="V59" s="22">
        <f t="shared" si="8"/>
        <v>1048</v>
      </c>
    </row>
    <row r="60" spans="1:22" x14ac:dyDescent="0.2">
      <c r="A60" t="s">
        <v>58</v>
      </c>
      <c r="B60">
        <v>0</v>
      </c>
      <c r="C60" t="s">
        <v>212</v>
      </c>
      <c r="D60">
        <v>720</v>
      </c>
      <c r="E60">
        <v>1172</v>
      </c>
      <c r="F60" s="2">
        <v>1.6277777777777778</v>
      </c>
      <c r="G60" s="4">
        <v>0</v>
      </c>
      <c r="H60" s="4">
        <v>0</v>
      </c>
      <c r="I60" s="4">
        <v>0</v>
      </c>
      <c r="J60" s="4">
        <v>0</v>
      </c>
      <c r="K60" s="4">
        <v>0</v>
      </c>
      <c r="L60" s="4">
        <v>0</v>
      </c>
      <c r="M60" s="3">
        <f t="shared" si="5"/>
        <v>1172</v>
      </c>
      <c r="N60" s="3">
        <f t="shared" si="9"/>
        <v>1172</v>
      </c>
      <c r="O60" s="3">
        <f t="shared" si="10"/>
        <v>1172</v>
      </c>
      <c r="P60" s="3">
        <f t="shared" si="11"/>
        <v>1172</v>
      </c>
      <c r="Q60" s="3">
        <f t="shared" si="12"/>
        <v>1172</v>
      </c>
      <c r="R60" s="3">
        <f t="shared" si="13"/>
        <v>1172</v>
      </c>
      <c r="S60" s="3">
        <f t="shared" si="6"/>
        <v>1154.8419200000001</v>
      </c>
      <c r="T60" s="50">
        <v>0</v>
      </c>
      <c r="U60" s="3">
        <f t="shared" si="7"/>
        <v>1154</v>
      </c>
      <c r="V60" s="22">
        <f t="shared" si="8"/>
        <v>1154</v>
      </c>
    </row>
    <row r="61" spans="1:22" x14ac:dyDescent="0.2">
      <c r="A61" t="s">
        <v>59</v>
      </c>
      <c r="B61">
        <v>0</v>
      </c>
      <c r="C61" t="s">
        <v>213</v>
      </c>
      <c r="D61">
        <v>1068</v>
      </c>
      <c r="E61">
        <v>1226</v>
      </c>
      <c r="F61" s="2">
        <v>1.1479400749063671</v>
      </c>
      <c r="G61" s="4">
        <v>0</v>
      </c>
      <c r="H61" s="4">
        <v>44</v>
      </c>
      <c r="I61" s="4">
        <v>29</v>
      </c>
      <c r="J61" s="4">
        <v>0</v>
      </c>
      <c r="K61" s="4">
        <v>0</v>
      </c>
      <c r="L61" s="4">
        <v>0</v>
      </c>
      <c r="M61" s="3">
        <f t="shared" si="5"/>
        <v>1226</v>
      </c>
      <c r="N61" s="3">
        <f t="shared" si="9"/>
        <v>1276.5093632958801</v>
      </c>
      <c r="O61" s="3">
        <f t="shared" si="10"/>
        <v>1309.7996254681648</v>
      </c>
      <c r="P61" s="3">
        <f t="shared" si="11"/>
        <v>1309.7996254681648</v>
      </c>
      <c r="Q61" s="3">
        <f t="shared" si="12"/>
        <v>1309.7996254681648</v>
      </c>
      <c r="R61" s="3">
        <f t="shared" si="13"/>
        <v>1309.7996254681648</v>
      </c>
      <c r="S61" s="3">
        <f t="shared" si="6"/>
        <v>1290.6241589513108</v>
      </c>
      <c r="T61" s="50">
        <v>0</v>
      </c>
      <c r="U61" s="3">
        <f t="shared" si="7"/>
        <v>1289</v>
      </c>
      <c r="V61" s="22">
        <f t="shared" si="8"/>
        <v>1289</v>
      </c>
    </row>
    <row r="62" spans="1:22" x14ac:dyDescent="0.2">
      <c r="A62" t="s">
        <v>60</v>
      </c>
      <c r="B62">
        <v>0</v>
      </c>
      <c r="C62" t="s">
        <v>213</v>
      </c>
      <c r="D62">
        <v>1413</v>
      </c>
      <c r="E62">
        <v>2016</v>
      </c>
      <c r="F62" s="2">
        <v>1.4267515923566878</v>
      </c>
      <c r="G62" s="4">
        <v>71</v>
      </c>
      <c r="H62" s="4">
        <v>81</v>
      </c>
      <c r="I62" s="4">
        <v>89</v>
      </c>
      <c r="J62" s="4">
        <v>46</v>
      </c>
      <c r="K62" s="4">
        <v>0</v>
      </c>
      <c r="L62" s="4">
        <v>0</v>
      </c>
      <c r="M62" s="3">
        <f t="shared" si="5"/>
        <v>2117.2993630573246</v>
      </c>
      <c r="N62" s="3">
        <f t="shared" si="9"/>
        <v>2232.8662420382161</v>
      </c>
      <c r="O62" s="3">
        <f t="shared" si="10"/>
        <v>2359.8471337579613</v>
      </c>
      <c r="P62" s="3">
        <f t="shared" si="11"/>
        <v>2425.4777070063687</v>
      </c>
      <c r="Q62" s="3">
        <f t="shared" si="12"/>
        <v>2425.4777070063687</v>
      </c>
      <c r="R62" s="3">
        <f t="shared" si="13"/>
        <v>2425.4777070063687</v>
      </c>
      <c r="S62" s="3">
        <f t="shared" si="6"/>
        <v>2389.9687133757957</v>
      </c>
      <c r="T62" s="50">
        <v>0</v>
      </c>
      <c r="U62" s="3">
        <f t="shared" si="7"/>
        <v>2388</v>
      </c>
      <c r="V62" s="22">
        <f t="shared" si="8"/>
        <v>2388</v>
      </c>
    </row>
    <row r="63" spans="1:22" x14ac:dyDescent="0.2">
      <c r="A63" t="s">
        <v>61</v>
      </c>
      <c r="B63">
        <v>0</v>
      </c>
      <c r="C63" t="s">
        <v>214</v>
      </c>
      <c r="D63">
        <v>855</v>
      </c>
      <c r="E63">
        <v>1629</v>
      </c>
      <c r="F63" s="2">
        <v>1.9052631578947368</v>
      </c>
      <c r="G63" s="4">
        <v>0</v>
      </c>
      <c r="H63" s="4">
        <v>0</v>
      </c>
      <c r="I63" s="4">
        <v>0</v>
      </c>
      <c r="J63" s="4">
        <v>0</v>
      </c>
      <c r="K63" s="4">
        <v>0</v>
      </c>
      <c r="L63" s="4">
        <v>0</v>
      </c>
      <c r="M63" s="3">
        <f t="shared" si="5"/>
        <v>1629</v>
      </c>
      <c r="N63" s="3">
        <f t="shared" si="9"/>
        <v>1629</v>
      </c>
      <c r="O63" s="3">
        <f t="shared" si="10"/>
        <v>1629</v>
      </c>
      <c r="P63" s="3">
        <f t="shared" si="11"/>
        <v>1629</v>
      </c>
      <c r="Q63" s="3">
        <f t="shared" si="12"/>
        <v>1629</v>
      </c>
      <c r="R63" s="3">
        <f t="shared" si="13"/>
        <v>1629</v>
      </c>
      <c r="S63" s="3">
        <f t="shared" si="6"/>
        <v>1605.1514400000001</v>
      </c>
      <c r="T63" s="50">
        <v>0</v>
      </c>
      <c r="U63" s="3">
        <f t="shared" si="7"/>
        <v>1604</v>
      </c>
      <c r="V63" s="22">
        <f t="shared" si="8"/>
        <v>1604</v>
      </c>
    </row>
    <row r="64" spans="1:22" x14ac:dyDescent="0.2">
      <c r="A64" t="s">
        <v>62</v>
      </c>
      <c r="B64">
        <v>0</v>
      </c>
      <c r="C64" t="s">
        <v>214</v>
      </c>
      <c r="D64">
        <v>573</v>
      </c>
      <c r="E64">
        <v>942</v>
      </c>
      <c r="F64" s="2">
        <v>1.6439790575916231</v>
      </c>
      <c r="G64" s="4">
        <v>0</v>
      </c>
      <c r="H64" s="4">
        <v>0</v>
      </c>
      <c r="I64" s="4">
        <v>0</v>
      </c>
      <c r="J64" s="4">
        <v>0</v>
      </c>
      <c r="K64" s="4">
        <v>0</v>
      </c>
      <c r="L64" s="4">
        <v>0</v>
      </c>
      <c r="M64" s="3">
        <f t="shared" si="5"/>
        <v>942</v>
      </c>
      <c r="N64" s="3">
        <f t="shared" si="9"/>
        <v>942</v>
      </c>
      <c r="O64" s="3">
        <f t="shared" si="10"/>
        <v>942</v>
      </c>
      <c r="P64" s="3">
        <f t="shared" si="11"/>
        <v>942</v>
      </c>
      <c r="Q64" s="3">
        <f t="shared" si="12"/>
        <v>942</v>
      </c>
      <c r="R64" s="3">
        <f t="shared" si="13"/>
        <v>942</v>
      </c>
      <c r="S64" s="3">
        <f t="shared" si="6"/>
        <v>928.20911999999998</v>
      </c>
      <c r="T64" s="50">
        <v>0</v>
      </c>
      <c r="U64" s="3">
        <f t="shared" si="7"/>
        <v>927</v>
      </c>
      <c r="V64" s="22">
        <f t="shared" si="8"/>
        <v>927</v>
      </c>
    </row>
    <row r="65" spans="1:22" x14ac:dyDescent="0.2">
      <c r="A65" t="s">
        <v>63</v>
      </c>
      <c r="B65">
        <v>0</v>
      </c>
      <c r="C65" t="s">
        <v>214</v>
      </c>
      <c r="D65">
        <v>916</v>
      </c>
      <c r="E65">
        <v>1703</v>
      </c>
      <c r="F65" s="2">
        <v>1.8591703056768558</v>
      </c>
      <c r="G65" s="4">
        <v>0</v>
      </c>
      <c r="H65" s="4">
        <v>0</v>
      </c>
      <c r="I65" s="4">
        <v>0</v>
      </c>
      <c r="J65" s="4">
        <v>0</v>
      </c>
      <c r="K65" s="4">
        <v>0</v>
      </c>
      <c r="L65" s="4">
        <v>0</v>
      </c>
      <c r="M65" s="3">
        <f t="shared" si="5"/>
        <v>1703</v>
      </c>
      <c r="N65" s="3">
        <f t="shared" si="9"/>
        <v>1703</v>
      </c>
      <c r="O65" s="3">
        <f t="shared" si="10"/>
        <v>1703</v>
      </c>
      <c r="P65" s="3">
        <f t="shared" si="11"/>
        <v>1703</v>
      </c>
      <c r="Q65" s="3">
        <f t="shared" si="12"/>
        <v>1703</v>
      </c>
      <c r="R65" s="3">
        <f t="shared" si="13"/>
        <v>1703</v>
      </c>
      <c r="S65" s="3">
        <f t="shared" si="6"/>
        <v>1678.06808</v>
      </c>
      <c r="T65" s="50">
        <v>0</v>
      </c>
      <c r="U65" s="3">
        <f t="shared" si="7"/>
        <v>1676</v>
      </c>
      <c r="V65" s="22">
        <f t="shared" si="8"/>
        <v>1676</v>
      </c>
    </row>
    <row r="66" spans="1:22" x14ac:dyDescent="0.2">
      <c r="A66" t="s">
        <v>64</v>
      </c>
      <c r="B66" t="s">
        <v>215</v>
      </c>
      <c r="C66" t="s">
        <v>216</v>
      </c>
      <c r="D66">
        <v>527</v>
      </c>
      <c r="E66">
        <v>1017</v>
      </c>
      <c r="F66" s="2">
        <v>1.9297912713472485</v>
      </c>
      <c r="G66" s="4">
        <v>38</v>
      </c>
      <c r="H66" s="4">
        <v>32</v>
      </c>
      <c r="I66" s="4">
        <v>0</v>
      </c>
      <c r="J66" s="4">
        <v>0</v>
      </c>
      <c r="K66" s="4">
        <v>0</v>
      </c>
      <c r="L66" s="4">
        <v>0</v>
      </c>
      <c r="M66" s="3">
        <f t="shared" si="5"/>
        <v>1090.3320683111954</v>
      </c>
      <c r="N66" s="3">
        <f t="shared" ref="N66:N97" si="14">M66+H66*$F66</f>
        <v>1152.0853889943073</v>
      </c>
      <c r="O66" s="3">
        <f t="shared" ref="O66:O97" si="15">N66+I66*$F66</f>
        <v>1152.0853889943073</v>
      </c>
      <c r="P66" s="3">
        <f t="shared" ref="P66:P97" si="16">O66+J66*$F66</f>
        <v>1152.0853889943073</v>
      </c>
      <c r="Q66" s="3">
        <f t="shared" ref="Q66:Q97" si="17">P66+K66*$F66</f>
        <v>1152.0853889943073</v>
      </c>
      <c r="R66" s="3">
        <f t="shared" ref="R66:R97" si="18">Q66+L66*$F66</f>
        <v>1152.0853889943073</v>
      </c>
      <c r="S66" s="3">
        <f t="shared" si="6"/>
        <v>1135.2188588994306</v>
      </c>
      <c r="T66" s="50">
        <v>0</v>
      </c>
      <c r="U66" s="3">
        <f t="shared" si="7"/>
        <v>1134</v>
      </c>
      <c r="V66" s="22">
        <f t="shared" si="8"/>
        <v>1134</v>
      </c>
    </row>
    <row r="67" spans="1:22" x14ac:dyDescent="0.2">
      <c r="A67" t="s">
        <v>65</v>
      </c>
      <c r="B67" t="s">
        <v>217</v>
      </c>
      <c r="C67" t="s">
        <v>216</v>
      </c>
      <c r="D67">
        <v>272</v>
      </c>
      <c r="E67">
        <v>532</v>
      </c>
      <c r="F67" s="2">
        <v>1.9558823529411764</v>
      </c>
      <c r="G67" s="4">
        <v>0</v>
      </c>
      <c r="H67" s="4">
        <v>0</v>
      </c>
      <c r="I67" s="4">
        <v>18</v>
      </c>
      <c r="J67" s="4">
        <v>0</v>
      </c>
      <c r="K67" s="4">
        <v>0</v>
      </c>
      <c r="L67" s="4">
        <v>0</v>
      </c>
      <c r="M67" s="3">
        <f t="shared" ref="M67:M114" si="19">E67+G67*$F67</f>
        <v>532</v>
      </c>
      <c r="N67" s="3">
        <f t="shared" si="14"/>
        <v>532</v>
      </c>
      <c r="O67" s="3">
        <f t="shared" si="15"/>
        <v>567.20588235294122</v>
      </c>
      <c r="P67" s="3">
        <f t="shared" si="16"/>
        <v>567.20588235294122</v>
      </c>
      <c r="Q67" s="3">
        <f t="shared" si="17"/>
        <v>567.20588235294122</v>
      </c>
      <c r="R67" s="3">
        <f t="shared" si="18"/>
        <v>567.20588235294122</v>
      </c>
      <c r="S67" s="3">
        <f t="shared" ref="S67:S114" si="20">R67*0.98536</f>
        <v>558.9019882352942</v>
      </c>
      <c r="T67" s="50">
        <v>0</v>
      </c>
      <c r="U67" s="3">
        <f t="shared" ref="U67:U98" si="21">ROUND(S67*0.999,0)</f>
        <v>558</v>
      </c>
      <c r="V67" s="22">
        <f t="shared" ref="V67:V114" si="22">U67+T67</f>
        <v>558</v>
      </c>
    </row>
    <row r="68" spans="1:22" x14ac:dyDescent="0.2">
      <c r="A68" t="s">
        <v>66</v>
      </c>
      <c r="B68" t="s">
        <v>218</v>
      </c>
      <c r="C68" t="s">
        <v>216</v>
      </c>
      <c r="D68">
        <v>116</v>
      </c>
      <c r="E68">
        <v>238</v>
      </c>
      <c r="F68" s="2">
        <v>2.0517241379310347</v>
      </c>
      <c r="G68" s="4">
        <v>0</v>
      </c>
      <c r="H68" s="4">
        <v>0</v>
      </c>
      <c r="I68" s="4">
        <v>0</v>
      </c>
      <c r="J68" s="4">
        <v>0</v>
      </c>
      <c r="K68" s="4">
        <v>0</v>
      </c>
      <c r="L68" s="4">
        <v>0</v>
      </c>
      <c r="M68" s="3">
        <f t="shared" si="19"/>
        <v>238</v>
      </c>
      <c r="N68" s="3">
        <f t="shared" si="14"/>
        <v>238</v>
      </c>
      <c r="O68" s="3">
        <f t="shared" si="15"/>
        <v>238</v>
      </c>
      <c r="P68" s="3">
        <f t="shared" si="16"/>
        <v>238</v>
      </c>
      <c r="Q68" s="3">
        <f t="shared" si="17"/>
        <v>238</v>
      </c>
      <c r="R68" s="3">
        <f t="shared" si="18"/>
        <v>238</v>
      </c>
      <c r="S68" s="3">
        <f t="shared" si="20"/>
        <v>234.51568</v>
      </c>
      <c r="T68" s="50">
        <v>0</v>
      </c>
      <c r="U68" s="3">
        <f t="shared" si="21"/>
        <v>234</v>
      </c>
      <c r="V68" s="22">
        <f t="shared" si="22"/>
        <v>234</v>
      </c>
    </row>
    <row r="69" spans="1:22" x14ac:dyDescent="0.2">
      <c r="A69" t="s">
        <v>67</v>
      </c>
      <c r="B69" t="s">
        <v>219</v>
      </c>
      <c r="C69" t="s">
        <v>216</v>
      </c>
      <c r="D69">
        <v>190</v>
      </c>
      <c r="E69">
        <v>356</v>
      </c>
      <c r="F69" s="2">
        <v>1.8736842105263158</v>
      </c>
      <c r="G69" s="4">
        <v>0</v>
      </c>
      <c r="H69" s="4">
        <v>0</v>
      </c>
      <c r="I69" s="4">
        <v>17</v>
      </c>
      <c r="J69" s="4">
        <v>0</v>
      </c>
      <c r="K69" s="4">
        <v>0</v>
      </c>
      <c r="L69" s="4">
        <v>0</v>
      </c>
      <c r="M69" s="3">
        <f t="shared" si="19"/>
        <v>356</v>
      </c>
      <c r="N69" s="3">
        <f t="shared" si="14"/>
        <v>356</v>
      </c>
      <c r="O69" s="3">
        <f t="shared" si="15"/>
        <v>387.85263157894735</v>
      </c>
      <c r="P69" s="3">
        <f t="shared" si="16"/>
        <v>387.85263157894735</v>
      </c>
      <c r="Q69" s="3">
        <f t="shared" si="17"/>
        <v>387.85263157894735</v>
      </c>
      <c r="R69" s="3">
        <f t="shared" si="18"/>
        <v>387.85263157894735</v>
      </c>
      <c r="S69" s="3">
        <f t="shared" si="20"/>
        <v>382.17446905263159</v>
      </c>
      <c r="T69" s="50">
        <v>0</v>
      </c>
      <c r="U69" s="3">
        <f t="shared" si="21"/>
        <v>382</v>
      </c>
      <c r="V69" s="22">
        <f t="shared" si="22"/>
        <v>382</v>
      </c>
    </row>
    <row r="70" spans="1:22" x14ac:dyDescent="0.2">
      <c r="A70" t="s">
        <v>68</v>
      </c>
      <c r="B70" t="s">
        <v>220</v>
      </c>
      <c r="C70" t="s">
        <v>221</v>
      </c>
      <c r="D70">
        <v>1016</v>
      </c>
      <c r="E70">
        <v>1982</v>
      </c>
      <c r="F70" s="2">
        <v>1.9507874015748032</v>
      </c>
      <c r="G70" s="4">
        <v>46</v>
      </c>
      <c r="H70" s="4">
        <v>46</v>
      </c>
      <c r="I70" s="4">
        <v>43</v>
      </c>
      <c r="J70" s="4">
        <v>0</v>
      </c>
      <c r="K70" s="4">
        <v>0</v>
      </c>
      <c r="L70" s="4">
        <v>0</v>
      </c>
      <c r="M70" s="3">
        <f t="shared" si="19"/>
        <v>2071.7362204724409</v>
      </c>
      <c r="N70" s="3">
        <f t="shared" si="14"/>
        <v>2161.4724409448818</v>
      </c>
      <c r="O70" s="3">
        <f t="shared" si="15"/>
        <v>2245.3562992125985</v>
      </c>
      <c r="P70" s="3">
        <f t="shared" si="16"/>
        <v>2245.3562992125985</v>
      </c>
      <c r="Q70" s="3">
        <f t="shared" si="17"/>
        <v>2245.3562992125985</v>
      </c>
      <c r="R70" s="3">
        <f t="shared" si="18"/>
        <v>2245.3562992125985</v>
      </c>
      <c r="S70" s="3">
        <f t="shared" si="20"/>
        <v>2212.4842829921263</v>
      </c>
      <c r="T70" s="50">
        <v>0</v>
      </c>
      <c r="U70" s="3">
        <f t="shared" si="21"/>
        <v>2210</v>
      </c>
      <c r="V70" s="22">
        <f t="shared" si="22"/>
        <v>2210</v>
      </c>
    </row>
    <row r="71" spans="1:22" x14ac:dyDescent="0.2">
      <c r="A71" t="s">
        <v>69</v>
      </c>
      <c r="B71" t="s">
        <v>220</v>
      </c>
      <c r="C71" t="s">
        <v>221</v>
      </c>
      <c r="D71">
        <v>1018</v>
      </c>
      <c r="E71">
        <v>1786</v>
      </c>
      <c r="F71" s="2">
        <v>1.7544204322200392</v>
      </c>
      <c r="G71" s="4">
        <v>0</v>
      </c>
      <c r="H71" s="4">
        <v>35</v>
      </c>
      <c r="I71" s="4">
        <v>0</v>
      </c>
      <c r="J71" s="4">
        <v>50</v>
      </c>
      <c r="K71" s="4">
        <v>50</v>
      </c>
      <c r="L71" s="4">
        <v>0</v>
      </c>
      <c r="M71" s="3">
        <f t="shared" si="19"/>
        <v>1786</v>
      </c>
      <c r="N71" s="3">
        <f t="shared" si="14"/>
        <v>1847.4047151277014</v>
      </c>
      <c r="O71" s="3">
        <f t="shared" si="15"/>
        <v>1847.4047151277014</v>
      </c>
      <c r="P71" s="3">
        <f t="shared" si="16"/>
        <v>1935.1257367387034</v>
      </c>
      <c r="Q71" s="3">
        <f t="shared" si="17"/>
        <v>2022.8467583497054</v>
      </c>
      <c r="R71" s="3">
        <f t="shared" si="18"/>
        <v>2022.8467583497054</v>
      </c>
      <c r="S71" s="3">
        <f t="shared" si="20"/>
        <v>1993.2322818074658</v>
      </c>
      <c r="T71" s="50">
        <v>0</v>
      </c>
      <c r="U71" s="3">
        <f t="shared" si="21"/>
        <v>1991</v>
      </c>
      <c r="V71" s="22">
        <f t="shared" si="22"/>
        <v>1991</v>
      </c>
    </row>
    <row r="72" spans="1:22" x14ac:dyDescent="0.2">
      <c r="A72" t="s">
        <v>70</v>
      </c>
      <c r="B72" t="s">
        <v>220</v>
      </c>
      <c r="C72" t="s">
        <v>221</v>
      </c>
      <c r="D72">
        <v>518</v>
      </c>
      <c r="E72">
        <v>830</v>
      </c>
      <c r="F72" s="2">
        <v>1.6023166023166022</v>
      </c>
      <c r="G72" s="4">
        <v>0</v>
      </c>
      <c r="H72" s="4">
        <v>0</v>
      </c>
      <c r="I72" s="4">
        <v>0</v>
      </c>
      <c r="J72" s="4">
        <v>0</v>
      </c>
      <c r="K72" s="4">
        <v>0</v>
      </c>
      <c r="L72" s="4">
        <v>0</v>
      </c>
      <c r="M72" s="3">
        <f t="shared" si="19"/>
        <v>830</v>
      </c>
      <c r="N72" s="3">
        <f t="shared" si="14"/>
        <v>830</v>
      </c>
      <c r="O72" s="3">
        <f t="shared" si="15"/>
        <v>830</v>
      </c>
      <c r="P72" s="3">
        <f t="shared" si="16"/>
        <v>830</v>
      </c>
      <c r="Q72" s="3">
        <f t="shared" si="17"/>
        <v>830</v>
      </c>
      <c r="R72" s="3">
        <f t="shared" si="18"/>
        <v>830</v>
      </c>
      <c r="S72" s="3">
        <f t="shared" si="20"/>
        <v>817.84879999999998</v>
      </c>
      <c r="T72" s="50">
        <v>0</v>
      </c>
      <c r="U72" s="3">
        <f t="shared" si="21"/>
        <v>817</v>
      </c>
      <c r="V72" s="22">
        <f t="shared" si="22"/>
        <v>817</v>
      </c>
    </row>
    <row r="73" spans="1:22" x14ac:dyDescent="0.2">
      <c r="A73" t="s">
        <v>71</v>
      </c>
      <c r="B73" t="s">
        <v>220</v>
      </c>
      <c r="C73" t="s">
        <v>222</v>
      </c>
      <c r="D73">
        <v>614</v>
      </c>
      <c r="E73">
        <v>1125</v>
      </c>
      <c r="F73" s="2">
        <v>1.8322475570032573</v>
      </c>
      <c r="G73" s="4">
        <v>42</v>
      </c>
      <c r="H73" s="4">
        <v>41</v>
      </c>
      <c r="I73" s="4">
        <v>40</v>
      </c>
      <c r="J73" s="4">
        <v>0</v>
      </c>
      <c r="K73" s="4">
        <v>0</v>
      </c>
      <c r="L73" s="4">
        <v>0</v>
      </c>
      <c r="M73" s="3">
        <f t="shared" si="19"/>
        <v>1201.9543973941368</v>
      </c>
      <c r="N73" s="3">
        <f t="shared" si="14"/>
        <v>1277.0765472312703</v>
      </c>
      <c r="O73" s="3">
        <f t="shared" si="15"/>
        <v>1350.3664495114006</v>
      </c>
      <c r="P73" s="3">
        <f t="shared" si="16"/>
        <v>1350.3664495114006</v>
      </c>
      <c r="Q73" s="3">
        <f t="shared" si="17"/>
        <v>1350.3664495114006</v>
      </c>
      <c r="R73" s="3">
        <f t="shared" si="18"/>
        <v>1350.3664495114006</v>
      </c>
      <c r="S73" s="3">
        <f t="shared" si="20"/>
        <v>1330.5970846905536</v>
      </c>
      <c r="T73" s="50">
        <v>0</v>
      </c>
      <c r="U73" s="3">
        <f t="shared" si="21"/>
        <v>1329</v>
      </c>
      <c r="V73" s="22">
        <f t="shared" si="22"/>
        <v>1329</v>
      </c>
    </row>
    <row r="74" spans="1:22" x14ac:dyDescent="0.2">
      <c r="A74" t="s">
        <v>72</v>
      </c>
      <c r="B74" t="s">
        <v>220</v>
      </c>
      <c r="C74" t="s">
        <v>222</v>
      </c>
      <c r="D74">
        <v>1749</v>
      </c>
      <c r="E74">
        <v>3057</v>
      </c>
      <c r="F74" s="2">
        <v>1.7478559176672384</v>
      </c>
      <c r="G74" s="4">
        <v>0</v>
      </c>
      <c r="H74" s="4">
        <v>0</v>
      </c>
      <c r="I74" s="4">
        <v>0</v>
      </c>
      <c r="J74" s="4">
        <v>0</v>
      </c>
      <c r="K74" s="4">
        <v>0</v>
      </c>
      <c r="L74" s="4">
        <v>0</v>
      </c>
      <c r="M74" s="3">
        <f t="shared" si="19"/>
        <v>3057</v>
      </c>
      <c r="N74" s="3">
        <f t="shared" si="14"/>
        <v>3057</v>
      </c>
      <c r="O74" s="3">
        <f t="shared" si="15"/>
        <v>3057</v>
      </c>
      <c r="P74" s="3">
        <f t="shared" si="16"/>
        <v>3057</v>
      </c>
      <c r="Q74" s="3">
        <f t="shared" si="17"/>
        <v>3057</v>
      </c>
      <c r="R74" s="3">
        <f t="shared" si="18"/>
        <v>3057</v>
      </c>
      <c r="S74" s="3">
        <f t="shared" si="20"/>
        <v>3012.2455199999999</v>
      </c>
      <c r="T74" s="50">
        <v>0</v>
      </c>
      <c r="U74" s="3">
        <f t="shared" si="21"/>
        <v>3009</v>
      </c>
      <c r="V74" s="22">
        <f t="shared" si="22"/>
        <v>3009</v>
      </c>
    </row>
    <row r="75" spans="1:22" x14ac:dyDescent="0.2">
      <c r="A75" t="s">
        <v>73</v>
      </c>
      <c r="B75">
        <v>0</v>
      </c>
      <c r="C75" t="s">
        <v>223</v>
      </c>
      <c r="D75">
        <v>1157</v>
      </c>
      <c r="E75">
        <v>1848</v>
      </c>
      <c r="F75" s="2">
        <v>1.5972342264477095</v>
      </c>
      <c r="G75" s="4">
        <v>0</v>
      </c>
      <c r="H75" s="4">
        <v>0</v>
      </c>
      <c r="I75" s="4">
        <v>0</v>
      </c>
      <c r="J75" s="4">
        <v>0</v>
      </c>
      <c r="K75" s="4">
        <v>40</v>
      </c>
      <c r="L75" s="4">
        <v>40</v>
      </c>
      <c r="M75" s="3">
        <f t="shared" si="19"/>
        <v>1848</v>
      </c>
      <c r="N75" s="3">
        <f t="shared" si="14"/>
        <v>1848</v>
      </c>
      <c r="O75" s="3">
        <f t="shared" si="15"/>
        <v>1848</v>
      </c>
      <c r="P75" s="3">
        <f t="shared" si="16"/>
        <v>1848</v>
      </c>
      <c r="Q75" s="3">
        <f t="shared" si="17"/>
        <v>1911.8893690579084</v>
      </c>
      <c r="R75" s="3">
        <f t="shared" si="18"/>
        <v>1975.7787381158169</v>
      </c>
      <c r="S75" s="3">
        <f t="shared" si="20"/>
        <v>1946.8533373898013</v>
      </c>
      <c r="T75" s="50">
        <v>0</v>
      </c>
      <c r="U75" s="3">
        <f t="shared" si="21"/>
        <v>1945</v>
      </c>
      <c r="V75" s="22">
        <f t="shared" si="22"/>
        <v>1945</v>
      </c>
    </row>
    <row r="76" spans="1:22" x14ac:dyDescent="0.2">
      <c r="A76" t="s">
        <v>74</v>
      </c>
      <c r="B76">
        <v>0</v>
      </c>
      <c r="C76" t="s">
        <v>223</v>
      </c>
      <c r="D76">
        <v>743</v>
      </c>
      <c r="E76">
        <v>1273</v>
      </c>
      <c r="F76" s="2">
        <v>1.7133243606998654</v>
      </c>
      <c r="G76" s="4">
        <v>0</v>
      </c>
      <c r="H76" s="4">
        <v>0</v>
      </c>
      <c r="I76" s="4">
        <v>0</v>
      </c>
      <c r="J76" s="4">
        <v>0</v>
      </c>
      <c r="K76" s="4">
        <v>0</v>
      </c>
      <c r="L76" s="4">
        <v>0</v>
      </c>
      <c r="M76" s="3">
        <f t="shared" si="19"/>
        <v>1273</v>
      </c>
      <c r="N76" s="3">
        <f t="shared" si="14"/>
        <v>1273</v>
      </c>
      <c r="O76" s="3">
        <f t="shared" si="15"/>
        <v>1273</v>
      </c>
      <c r="P76" s="3">
        <f t="shared" si="16"/>
        <v>1273</v>
      </c>
      <c r="Q76" s="3">
        <f t="shared" si="17"/>
        <v>1273</v>
      </c>
      <c r="R76" s="3">
        <f t="shared" si="18"/>
        <v>1273</v>
      </c>
      <c r="S76" s="3">
        <f t="shared" si="20"/>
        <v>1254.36328</v>
      </c>
      <c r="T76" s="50">
        <v>0</v>
      </c>
      <c r="U76" s="3">
        <f t="shared" si="21"/>
        <v>1253</v>
      </c>
      <c r="V76" s="22">
        <f t="shared" si="22"/>
        <v>1253</v>
      </c>
    </row>
    <row r="77" spans="1:22" x14ac:dyDescent="0.2">
      <c r="A77" t="s">
        <v>75</v>
      </c>
      <c r="B77">
        <v>0</v>
      </c>
      <c r="C77" t="s">
        <v>223</v>
      </c>
      <c r="D77">
        <v>672</v>
      </c>
      <c r="E77">
        <v>1200</v>
      </c>
      <c r="F77" s="2">
        <v>1.7857142857142858</v>
      </c>
      <c r="G77" s="4">
        <v>0</v>
      </c>
      <c r="H77" s="4">
        <v>0</v>
      </c>
      <c r="I77" s="4">
        <v>0</v>
      </c>
      <c r="J77" s="4">
        <v>0</v>
      </c>
      <c r="K77" s="4">
        <v>0</v>
      </c>
      <c r="L77" s="4">
        <v>0</v>
      </c>
      <c r="M77" s="3">
        <f t="shared" si="19"/>
        <v>1200</v>
      </c>
      <c r="N77" s="3">
        <f t="shared" si="14"/>
        <v>1200</v>
      </c>
      <c r="O77" s="3">
        <f t="shared" si="15"/>
        <v>1200</v>
      </c>
      <c r="P77" s="3">
        <f t="shared" si="16"/>
        <v>1200</v>
      </c>
      <c r="Q77" s="3">
        <f t="shared" si="17"/>
        <v>1200</v>
      </c>
      <c r="R77" s="3">
        <f t="shared" si="18"/>
        <v>1200</v>
      </c>
      <c r="S77" s="3">
        <f t="shared" si="20"/>
        <v>1182.432</v>
      </c>
      <c r="T77" s="50">
        <v>11</v>
      </c>
      <c r="U77" s="3">
        <f t="shared" si="21"/>
        <v>1181</v>
      </c>
      <c r="V77" s="22">
        <f t="shared" si="22"/>
        <v>1192</v>
      </c>
    </row>
    <row r="78" spans="1:22" x14ac:dyDescent="0.2">
      <c r="A78" t="s">
        <v>76</v>
      </c>
      <c r="B78">
        <v>0</v>
      </c>
      <c r="C78" t="s">
        <v>224</v>
      </c>
      <c r="D78">
        <v>1300</v>
      </c>
      <c r="E78">
        <v>2187</v>
      </c>
      <c r="F78" s="2">
        <v>1.6823076923076923</v>
      </c>
      <c r="G78" s="4">
        <v>0</v>
      </c>
      <c r="H78" s="4">
        <v>0</v>
      </c>
      <c r="I78" s="4">
        <v>0</v>
      </c>
      <c r="J78" s="4">
        <v>0</v>
      </c>
      <c r="K78" s="4">
        <v>0</v>
      </c>
      <c r="L78" s="4">
        <v>0</v>
      </c>
      <c r="M78" s="3">
        <f t="shared" si="19"/>
        <v>2187</v>
      </c>
      <c r="N78" s="3">
        <f t="shared" si="14"/>
        <v>2187</v>
      </c>
      <c r="O78" s="3">
        <f t="shared" si="15"/>
        <v>2187</v>
      </c>
      <c r="P78" s="3">
        <f t="shared" si="16"/>
        <v>2187</v>
      </c>
      <c r="Q78" s="3">
        <f t="shared" si="17"/>
        <v>2187</v>
      </c>
      <c r="R78" s="3">
        <f t="shared" si="18"/>
        <v>2187</v>
      </c>
      <c r="S78" s="3">
        <f t="shared" si="20"/>
        <v>2154.9823200000001</v>
      </c>
      <c r="T78" s="50">
        <v>0</v>
      </c>
      <c r="U78" s="3">
        <f t="shared" si="21"/>
        <v>2153</v>
      </c>
      <c r="V78" s="22">
        <f t="shared" si="22"/>
        <v>2153</v>
      </c>
    </row>
    <row r="79" spans="1:22" x14ac:dyDescent="0.2">
      <c r="A79" t="s">
        <v>77</v>
      </c>
      <c r="B79">
        <v>0</v>
      </c>
      <c r="C79" t="s">
        <v>224</v>
      </c>
      <c r="D79">
        <v>395</v>
      </c>
      <c r="E79">
        <v>734</v>
      </c>
      <c r="F79" s="2">
        <v>1.8582278481012657</v>
      </c>
      <c r="G79" s="4">
        <v>0</v>
      </c>
      <c r="H79" s="4">
        <v>20</v>
      </c>
      <c r="I79" s="4">
        <v>20</v>
      </c>
      <c r="J79" s="4">
        <v>0</v>
      </c>
      <c r="K79" s="4">
        <v>0</v>
      </c>
      <c r="L79" s="4">
        <v>0</v>
      </c>
      <c r="M79" s="3">
        <f t="shared" si="19"/>
        <v>734</v>
      </c>
      <c r="N79" s="3">
        <f t="shared" si="14"/>
        <v>771.16455696202536</v>
      </c>
      <c r="O79" s="3">
        <f t="shared" si="15"/>
        <v>808.32911392405072</v>
      </c>
      <c r="P79" s="3">
        <f t="shared" si="16"/>
        <v>808.32911392405072</v>
      </c>
      <c r="Q79" s="3">
        <f t="shared" si="17"/>
        <v>808.32911392405072</v>
      </c>
      <c r="R79" s="3">
        <f t="shared" si="18"/>
        <v>808.32911392405072</v>
      </c>
      <c r="S79" s="3">
        <f t="shared" si="20"/>
        <v>796.49517569620264</v>
      </c>
      <c r="T79" s="50">
        <v>0</v>
      </c>
      <c r="U79" s="3">
        <f t="shared" si="21"/>
        <v>796</v>
      </c>
      <c r="V79" s="22">
        <f t="shared" si="22"/>
        <v>796</v>
      </c>
    </row>
    <row r="80" spans="1:22" x14ac:dyDescent="0.2">
      <c r="A80" t="s">
        <v>78</v>
      </c>
      <c r="B80">
        <v>0</v>
      </c>
      <c r="C80" t="s">
        <v>224</v>
      </c>
      <c r="D80">
        <v>712</v>
      </c>
      <c r="E80">
        <v>1199</v>
      </c>
      <c r="F80" s="2">
        <v>1.6839887640449438</v>
      </c>
      <c r="G80" s="4">
        <v>0</v>
      </c>
      <c r="H80" s="4">
        <v>0</v>
      </c>
      <c r="I80" s="4">
        <v>0</v>
      </c>
      <c r="J80" s="4">
        <v>0</v>
      </c>
      <c r="K80" s="4">
        <v>0</v>
      </c>
      <c r="L80" s="4">
        <v>0</v>
      </c>
      <c r="M80" s="3">
        <f t="shared" si="19"/>
        <v>1199</v>
      </c>
      <c r="N80" s="3">
        <f t="shared" si="14"/>
        <v>1199</v>
      </c>
      <c r="O80" s="3">
        <f t="shared" si="15"/>
        <v>1199</v>
      </c>
      <c r="P80" s="3">
        <f t="shared" si="16"/>
        <v>1199</v>
      </c>
      <c r="Q80" s="3">
        <f t="shared" si="17"/>
        <v>1199</v>
      </c>
      <c r="R80" s="3">
        <f t="shared" si="18"/>
        <v>1199</v>
      </c>
      <c r="S80" s="3">
        <f t="shared" si="20"/>
        <v>1181.4466400000001</v>
      </c>
      <c r="T80" s="50">
        <v>0</v>
      </c>
      <c r="U80" s="3">
        <f t="shared" si="21"/>
        <v>1180</v>
      </c>
      <c r="V80" s="22">
        <f t="shared" si="22"/>
        <v>1180</v>
      </c>
    </row>
    <row r="81" spans="1:22" x14ac:dyDescent="0.2">
      <c r="A81" t="s">
        <v>79</v>
      </c>
      <c r="B81">
        <v>0</v>
      </c>
      <c r="C81" t="s">
        <v>225</v>
      </c>
      <c r="D81">
        <v>679</v>
      </c>
      <c r="E81">
        <v>969</v>
      </c>
      <c r="F81" s="2">
        <v>1.427098674521355</v>
      </c>
      <c r="G81" s="4">
        <v>0</v>
      </c>
      <c r="H81" s="4">
        <v>0</v>
      </c>
      <c r="I81" s="4">
        <v>0</v>
      </c>
      <c r="J81" s="4">
        <v>0</v>
      </c>
      <c r="K81" s="4">
        <v>0</v>
      </c>
      <c r="L81" s="4">
        <v>0</v>
      </c>
      <c r="M81" s="3">
        <f t="shared" si="19"/>
        <v>969</v>
      </c>
      <c r="N81" s="3">
        <f t="shared" si="14"/>
        <v>969</v>
      </c>
      <c r="O81" s="3">
        <f t="shared" si="15"/>
        <v>969</v>
      </c>
      <c r="P81" s="3">
        <f t="shared" si="16"/>
        <v>969</v>
      </c>
      <c r="Q81" s="3">
        <f t="shared" si="17"/>
        <v>969</v>
      </c>
      <c r="R81" s="3">
        <f t="shared" si="18"/>
        <v>969</v>
      </c>
      <c r="S81" s="3">
        <f t="shared" si="20"/>
        <v>954.81384000000003</v>
      </c>
      <c r="T81" s="50">
        <v>0</v>
      </c>
      <c r="U81" s="3">
        <f t="shared" si="21"/>
        <v>954</v>
      </c>
      <c r="V81" s="22">
        <f t="shared" si="22"/>
        <v>954</v>
      </c>
    </row>
    <row r="82" spans="1:22" x14ac:dyDescent="0.2">
      <c r="A82" t="s">
        <v>80</v>
      </c>
      <c r="B82">
        <v>0</v>
      </c>
      <c r="C82" t="s">
        <v>225</v>
      </c>
      <c r="D82">
        <v>1063</v>
      </c>
      <c r="E82">
        <v>1593</v>
      </c>
      <c r="F82" s="2">
        <v>1.4985888993414864</v>
      </c>
      <c r="G82" s="4">
        <v>0</v>
      </c>
      <c r="H82" s="4">
        <v>0</v>
      </c>
      <c r="I82" s="4">
        <v>0</v>
      </c>
      <c r="J82" s="4">
        <v>0</v>
      </c>
      <c r="K82" s="4">
        <v>0</v>
      </c>
      <c r="L82" s="4">
        <v>0</v>
      </c>
      <c r="M82" s="3">
        <f t="shared" si="19"/>
        <v>1593</v>
      </c>
      <c r="N82" s="3">
        <f t="shared" si="14"/>
        <v>1593</v>
      </c>
      <c r="O82" s="3">
        <f t="shared" si="15"/>
        <v>1593</v>
      </c>
      <c r="P82" s="3">
        <f t="shared" si="16"/>
        <v>1593</v>
      </c>
      <c r="Q82" s="3">
        <f t="shared" si="17"/>
        <v>1593</v>
      </c>
      <c r="R82" s="3">
        <f t="shared" si="18"/>
        <v>1593</v>
      </c>
      <c r="S82" s="3">
        <f t="shared" si="20"/>
        <v>1569.67848</v>
      </c>
      <c r="T82" s="50">
        <v>0</v>
      </c>
      <c r="U82" s="3">
        <f t="shared" si="21"/>
        <v>1568</v>
      </c>
      <c r="V82" s="22">
        <f t="shared" si="22"/>
        <v>1568</v>
      </c>
    </row>
    <row r="83" spans="1:22" x14ac:dyDescent="0.2">
      <c r="A83" t="s">
        <v>81</v>
      </c>
      <c r="B83">
        <v>0</v>
      </c>
      <c r="C83" t="s">
        <v>225</v>
      </c>
      <c r="D83">
        <v>602</v>
      </c>
      <c r="E83">
        <v>1107</v>
      </c>
      <c r="F83" s="2">
        <v>1.8388704318936877</v>
      </c>
      <c r="G83" s="4">
        <v>0</v>
      </c>
      <c r="H83" s="4">
        <v>0</v>
      </c>
      <c r="I83" s="4">
        <v>0</v>
      </c>
      <c r="J83" s="4">
        <v>0</v>
      </c>
      <c r="K83" s="4">
        <v>0</v>
      </c>
      <c r="L83" s="4">
        <v>0</v>
      </c>
      <c r="M83" s="3">
        <f t="shared" si="19"/>
        <v>1107</v>
      </c>
      <c r="N83" s="3">
        <f t="shared" si="14"/>
        <v>1107</v>
      </c>
      <c r="O83" s="3">
        <f t="shared" si="15"/>
        <v>1107</v>
      </c>
      <c r="P83" s="3">
        <f t="shared" si="16"/>
        <v>1107</v>
      </c>
      <c r="Q83" s="3">
        <f t="shared" si="17"/>
        <v>1107</v>
      </c>
      <c r="R83" s="3">
        <f t="shared" si="18"/>
        <v>1107</v>
      </c>
      <c r="S83" s="3">
        <f t="shared" si="20"/>
        <v>1090.7935199999999</v>
      </c>
      <c r="T83" s="50">
        <v>0</v>
      </c>
      <c r="U83" s="3">
        <f t="shared" si="21"/>
        <v>1090</v>
      </c>
      <c r="V83" s="22">
        <f t="shared" si="22"/>
        <v>1090</v>
      </c>
    </row>
    <row r="84" spans="1:22" x14ac:dyDescent="0.2">
      <c r="A84" t="s">
        <v>82</v>
      </c>
      <c r="B84" t="s">
        <v>226</v>
      </c>
      <c r="C84" t="s">
        <v>227</v>
      </c>
      <c r="D84">
        <v>2603</v>
      </c>
      <c r="E84">
        <v>4443</v>
      </c>
      <c r="F84" s="2">
        <v>1.7068766807529774</v>
      </c>
      <c r="G84" s="4">
        <v>53</v>
      </c>
      <c r="H84" s="4">
        <v>53</v>
      </c>
      <c r="I84" s="4">
        <v>53</v>
      </c>
      <c r="J84" s="4">
        <v>46</v>
      </c>
      <c r="K84" s="4">
        <v>0</v>
      </c>
      <c r="L84" s="4">
        <v>0</v>
      </c>
      <c r="M84" s="3">
        <f t="shared" si="19"/>
        <v>4533.4644640799079</v>
      </c>
      <c r="N84" s="3">
        <f t="shared" si="14"/>
        <v>4623.9289281598158</v>
      </c>
      <c r="O84" s="3">
        <f t="shared" si="15"/>
        <v>4714.3933922397237</v>
      </c>
      <c r="P84" s="3">
        <f t="shared" si="16"/>
        <v>4792.9097195543609</v>
      </c>
      <c r="Q84" s="3">
        <f t="shared" si="17"/>
        <v>4792.9097195543609</v>
      </c>
      <c r="R84" s="3">
        <f t="shared" si="18"/>
        <v>4792.9097195543609</v>
      </c>
      <c r="S84" s="3">
        <f t="shared" si="20"/>
        <v>4722.7415212600854</v>
      </c>
      <c r="T84" s="50">
        <v>0</v>
      </c>
      <c r="U84" s="3">
        <f t="shared" si="21"/>
        <v>4718</v>
      </c>
      <c r="V84" s="22">
        <f t="shared" si="22"/>
        <v>4718</v>
      </c>
    </row>
    <row r="85" spans="1:22" x14ac:dyDescent="0.2">
      <c r="A85" t="s">
        <v>83</v>
      </c>
      <c r="B85" t="s">
        <v>228</v>
      </c>
      <c r="C85" t="s">
        <v>229</v>
      </c>
      <c r="D85">
        <v>1061</v>
      </c>
      <c r="E85">
        <v>1970</v>
      </c>
      <c r="F85" s="2">
        <v>1.8567389255419415</v>
      </c>
      <c r="G85" s="4">
        <v>0</v>
      </c>
      <c r="H85" s="4">
        <v>0</v>
      </c>
      <c r="I85" s="4">
        <v>0</v>
      </c>
      <c r="J85" s="4">
        <v>0</v>
      </c>
      <c r="K85" s="4">
        <v>0</v>
      </c>
      <c r="L85" s="4">
        <v>0</v>
      </c>
      <c r="M85" s="3">
        <f t="shared" si="19"/>
        <v>1970</v>
      </c>
      <c r="N85" s="3">
        <f t="shared" si="14"/>
        <v>1970</v>
      </c>
      <c r="O85" s="3">
        <f t="shared" si="15"/>
        <v>1970</v>
      </c>
      <c r="P85" s="3">
        <f t="shared" si="16"/>
        <v>1970</v>
      </c>
      <c r="Q85" s="3">
        <f t="shared" si="17"/>
        <v>1970</v>
      </c>
      <c r="R85" s="3">
        <f t="shared" si="18"/>
        <v>1970</v>
      </c>
      <c r="S85" s="3">
        <f t="shared" si="20"/>
        <v>1941.1592000000001</v>
      </c>
      <c r="T85" s="50">
        <v>0</v>
      </c>
      <c r="U85" s="3">
        <f t="shared" si="21"/>
        <v>1939</v>
      </c>
      <c r="V85" s="22">
        <f t="shared" si="22"/>
        <v>1939</v>
      </c>
    </row>
    <row r="86" spans="1:22" x14ac:dyDescent="0.2">
      <c r="A86" t="s">
        <v>84</v>
      </c>
      <c r="B86" t="s">
        <v>228</v>
      </c>
      <c r="C86" t="s">
        <v>229</v>
      </c>
      <c r="D86">
        <v>1734</v>
      </c>
      <c r="E86">
        <v>3052</v>
      </c>
      <c r="F86" s="2">
        <v>1.7600922722029988</v>
      </c>
      <c r="G86" s="4">
        <v>20</v>
      </c>
      <c r="H86" s="4">
        <v>40</v>
      </c>
      <c r="I86" s="4">
        <v>29</v>
      </c>
      <c r="J86" s="4">
        <v>0</v>
      </c>
      <c r="K86" s="4">
        <v>0</v>
      </c>
      <c r="L86" s="4">
        <v>0</v>
      </c>
      <c r="M86" s="3">
        <f t="shared" si="19"/>
        <v>3087.2018454440599</v>
      </c>
      <c r="N86" s="3">
        <f t="shared" si="14"/>
        <v>3157.6055363321798</v>
      </c>
      <c r="O86" s="3">
        <f t="shared" si="15"/>
        <v>3208.6482122260668</v>
      </c>
      <c r="P86" s="3">
        <f t="shared" si="16"/>
        <v>3208.6482122260668</v>
      </c>
      <c r="Q86" s="3">
        <f t="shared" si="17"/>
        <v>3208.6482122260668</v>
      </c>
      <c r="R86" s="3">
        <f t="shared" si="18"/>
        <v>3208.6482122260668</v>
      </c>
      <c r="S86" s="3">
        <f t="shared" si="20"/>
        <v>3161.673602399077</v>
      </c>
      <c r="T86" s="50">
        <v>0</v>
      </c>
      <c r="U86" s="3">
        <f t="shared" si="21"/>
        <v>3159</v>
      </c>
      <c r="V86" s="22">
        <f t="shared" si="22"/>
        <v>3159</v>
      </c>
    </row>
    <row r="87" spans="1:22" x14ac:dyDescent="0.2">
      <c r="A87" t="s">
        <v>85</v>
      </c>
      <c r="B87" t="s">
        <v>230</v>
      </c>
      <c r="C87" t="s">
        <v>231</v>
      </c>
      <c r="D87">
        <v>478</v>
      </c>
      <c r="E87">
        <v>931</v>
      </c>
      <c r="F87" s="2">
        <v>1.9476987447698744</v>
      </c>
      <c r="G87" s="4">
        <v>0</v>
      </c>
      <c r="H87" s="4">
        <v>0</v>
      </c>
      <c r="I87" s="4">
        <v>0</v>
      </c>
      <c r="J87" s="4">
        <v>0</v>
      </c>
      <c r="K87" s="4">
        <v>0</v>
      </c>
      <c r="L87" s="4">
        <v>0</v>
      </c>
      <c r="M87" s="3">
        <f t="shared" si="19"/>
        <v>931</v>
      </c>
      <c r="N87" s="3">
        <f t="shared" si="14"/>
        <v>931</v>
      </c>
      <c r="O87" s="3">
        <f t="shared" si="15"/>
        <v>931</v>
      </c>
      <c r="P87" s="3">
        <f t="shared" si="16"/>
        <v>931</v>
      </c>
      <c r="Q87" s="3">
        <f t="shared" si="17"/>
        <v>931</v>
      </c>
      <c r="R87" s="3">
        <f t="shared" si="18"/>
        <v>931</v>
      </c>
      <c r="S87" s="3">
        <f t="shared" si="20"/>
        <v>917.37016000000006</v>
      </c>
      <c r="T87" s="50">
        <v>0</v>
      </c>
      <c r="U87" s="3">
        <f t="shared" si="21"/>
        <v>916</v>
      </c>
      <c r="V87" s="22">
        <f t="shared" si="22"/>
        <v>916</v>
      </c>
    </row>
    <row r="88" spans="1:22" x14ac:dyDescent="0.2">
      <c r="A88" t="s">
        <v>86</v>
      </c>
      <c r="B88" t="s">
        <v>232</v>
      </c>
      <c r="C88" t="s">
        <v>231</v>
      </c>
      <c r="D88">
        <v>555</v>
      </c>
      <c r="E88">
        <v>1123</v>
      </c>
      <c r="F88" s="2">
        <v>2.0234234234234236</v>
      </c>
      <c r="G88" s="4">
        <v>24</v>
      </c>
      <c r="H88" s="4">
        <v>100</v>
      </c>
      <c r="I88" s="4">
        <v>100</v>
      </c>
      <c r="J88" s="4">
        <v>0</v>
      </c>
      <c r="K88" s="4">
        <v>0</v>
      </c>
      <c r="L88" s="4">
        <v>30</v>
      </c>
      <c r="M88" s="3">
        <f t="shared" si="19"/>
        <v>1171.5621621621622</v>
      </c>
      <c r="N88" s="3">
        <f t="shared" si="14"/>
        <v>1373.9045045045045</v>
      </c>
      <c r="O88" s="3">
        <f t="shared" si="15"/>
        <v>1576.2468468468469</v>
      </c>
      <c r="P88" s="3">
        <f t="shared" si="16"/>
        <v>1576.2468468468469</v>
      </c>
      <c r="Q88" s="3">
        <f t="shared" si="17"/>
        <v>1576.2468468468469</v>
      </c>
      <c r="R88" s="3">
        <f t="shared" si="18"/>
        <v>1636.9495495495496</v>
      </c>
      <c r="S88" s="3">
        <f t="shared" si="20"/>
        <v>1612.9846081441442</v>
      </c>
      <c r="T88" s="50">
        <v>0</v>
      </c>
      <c r="U88" s="3">
        <f t="shared" si="21"/>
        <v>1611</v>
      </c>
      <c r="V88" s="22">
        <f t="shared" si="22"/>
        <v>1611</v>
      </c>
    </row>
    <row r="89" spans="1:22" x14ac:dyDescent="0.2">
      <c r="A89" t="s">
        <v>87</v>
      </c>
      <c r="B89" t="s">
        <v>233</v>
      </c>
      <c r="C89" t="s">
        <v>234</v>
      </c>
      <c r="D89">
        <v>810</v>
      </c>
      <c r="E89">
        <v>1324</v>
      </c>
      <c r="F89" s="2">
        <v>1.634567901234568</v>
      </c>
      <c r="G89" s="4">
        <v>0</v>
      </c>
      <c r="H89" s="4">
        <v>0</v>
      </c>
      <c r="I89" s="4">
        <v>0</v>
      </c>
      <c r="J89" s="4">
        <v>0</v>
      </c>
      <c r="K89" s="4">
        <v>0</v>
      </c>
      <c r="L89" s="4">
        <v>0</v>
      </c>
      <c r="M89" s="3">
        <f t="shared" si="19"/>
        <v>1324</v>
      </c>
      <c r="N89" s="3">
        <f t="shared" si="14"/>
        <v>1324</v>
      </c>
      <c r="O89" s="3">
        <f t="shared" si="15"/>
        <v>1324</v>
      </c>
      <c r="P89" s="3">
        <f t="shared" si="16"/>
        <v>1324</v>
      </c>
      <c r="Q89" s="3">
        <f t="shared" si="17"/>
        <v>1324</v>
      </c>
      <c r="R89" s="3">
        <f t="shared" si="18"/>
        <v>1324</v>
      </c>
      <c r="S89" s="3">
        <f t="shared" si="20"/>
        <v>1304.61664</v>
      </c>
      <c r="T89" s="50">
        <v>0</v>
      </c>
      <c r="U89" s="3">
        <f t="shared" si="21"/>
        <v>1303</v>
      </c>
      <c r="V89" s="22">
        <f t="shared" si="22"/>
        <v>1303</v>
      </c>
    </row>
    <row r="90" spans="1:22" x14ac:dyDescent="0.2">
      <c r="A90" t="s">
        <v>88</v>
      </c>
      <c r="B90" t="s">
        <v>233</v>
      </c>
      <c r="C90" t="s">
        <v>234</v>
      </c>
      <c r="D90">
        <v>642</v>
      </c>
      <c r="E90">
        <v>1124</v>
      </c>
      <c r="F90" s="2">
        <v>1.7507788161993769</v>
      </c>
      <c r="G90" s="4">
        <v>18</v>
      </c>
      <c r="H90" s="4">
        <v>0</v>
      </c>
      <c r="I90" s="4">
        <v>0</v>
      </c>
      <c r="J90" s="4">
        <v>0</v>
      </c>
      <c r="K90" s="4">
        <v>0</v>
      </c>
      <c r="L90" s="4">
        <v>0</v>
      </c>
      <c r="M90" s="3">
        <f t="shared" si="19"/>
        <v>1155.5140186915887</v>
      </c>
      <c r="N90" s="3">
        <f t="shared" si="14"/>
        <v>1155.5140186915887</v>
      </c>
      <c r="O90" s="3">
        <f t="shared" si="15"/>
        <v>1155.5140186915887</v>
      </c>
      <c r="P90" s="3">
        <f t="shared" si="16"/>
        <v>1155.5140186915887</v>
      </c>
      <c r="Q90" s="3">
        <f t="shared" si="17"/>
        <v>1155.5140186915887</v>
      </c>
      <c r="R90" s="3">
        <f t="shared" si="18"/>
        <v>1155.5140186915887</v>
      </c>
      <c r="S90" s="3">
        <f t="shared" si="20"/>
        <v>1138.5972934579438</v>
      </c>
      <c r="T90" s="50">
        <v>8</v>
      </c>
      <c r="U90" s="3">
        <f t="shared" si="21"/>
        <v>1137</v>
      </c>
      <c r="V90" s="22">
        <f t="shared" si="22"/>
        <v>1145</v>
      </c>
    </row>
    <row r="91" spans="1:22" x14ac:dyDescent="0.2">
      <c r="A91" t="s">
        <v>89</v>
      </c>
      <c r="B91" t="s">
        <v>233</v>
      </c>
      <c r="C91" t="s">
        <v>234</v>
      </c>
      <c r="D91">
        <v>527</v>
      </c>
      <c r="E91">
        <v>688</v>
      </c>
      <c r="F91" s="2">
        <v>1.3055028462998102</v>
      </c>
      <c r="G91" s="4">
        <v>36</v>
      </c>
      <c r="H91" s="4">
        <v>48</v>
      </c>
      <c r="I91" s="4">
        <v>0</v>
      </c>
      <c r="J91" s="4">
        <v>0</v>
      </c>
      <c r="K91" s="4">
        <v>0</v>
      </c>
      <c r="L91" s="4">
        <v>0</v>
      </c>
      <c r="M91" s="3">
        <f t="shared" si="19"/>
        <v>734.99810246679317</v>
      </c>
      <c r="N91" s="3">
        <f t="shared" si="14"/>
        <v>797.66223908918403</v>
      </c>
      <c r="O91" s="3">
        <f t="shared" si="15"/>
        <v>797.66223908918403</v>
      </c>
      <c r="P91" s="3">
        <f t="shared" si="16"/>
        <v>797.66223908918403</v>
      </c>
      <c r="Q91" s="3">
        <f t="shared" si="17"/>
        <v>797.66223908918403</v>
      </c>
      <c r="R91" s="3">
        <f t="shared" si="18"/>
        <v>797.66223908918403</v>
      </c>
      <c r="S91" s="3">
        <f t="shared" si="20"/>
        <v>785.98446390891843</v>
      </c>
      <c r="T91" s="50">
        <v>0</v>
      </c>
      <c r="U91" s="3">
        <f t="shared" si="21"/>
        <v>785</v>
      </c>
      <c r="V91" s="22">
        <f t="shared" si="22"/>
        <v>785</v>
      </c>
    </row>
    <row r="92" spans="1:22" x14ac:dyDescent="0.2">
      <c r="A92" t="s">
        <v>90</v>
      </c>
      <c r="B92" t="s">
        <v>233</v>
      </c>
      <c r="C92" t="s">
        <v>234</v>
      </c>
      <c r="D92">
        <v>313</v>
      </c>
      <c r="E92">
        <v>531</v>
      </c>
      <c r="F92" s="2">
        <v>1.6964856230031948</v>
      </c>
      <c r="G92" s="4">
        <v>22</v>
      </c>
      <c r="H92" s="4">
        <v>22</v>
      </c>
      <c r="I92" s="4">
        <v>0</v>
      </c>
      <c r="J92" s="4">
        <v>0</v>
      </c>
      <c r="K92" s="4">
        <v>0</v>
      </c>
      <c r="L92" s="4">
        <v>0</v>
      </c>
      <c r="M92" s="3">
        <f t="shared" si="19"/>
        <v>568.32268370607028</v>
      </c>
      <c r="N92" s="3">
        <f t="shared" si="14"/>
        <v>605.64536741214056</v>
      </c>
      <c r="O92" s="3">
        <f t="shared" si="15"/>
        <v>605.64536741214056</v>
      </c>
      <c r="P92" s="3">
        <f t="shared" si="16"/>
        <v>605.64536741214056</v>
      </c>
      <c r="Q92" s="3">
        <f t="shared" si="17"/>
        <v>605.64536741214056</v>
      </c>
      <c r="R92" s="3">
        <f t="shared" si="18"/>
        <v>605.64536741214056</v>
      </c>
      <c r="S92" s="3">
        <f t="shared" si="20"/>
        <v>596.77871923322687</v>
      </c>
      <c r="T92" s="50">
        <v>0</v>
      </c>
      <c r="U92" s="3">
        <f t="shared" si="21"/>
        <v>596</v>
      </c>
      <c r="V92" s="22">
        <f t="shared" si="22"/>
        <v>596</v>
      </c>
    </row>
    <row r="93" spans="1:22" x14ac:dyDescent="0.2">
      <c r="A93" t="s">
        <v>91</v>
      </c>
      <c r="B93" t="s">
        <v>233</v>
      </c>
      <c r="C93" t="s">
        <v>234</v>
      </c>
      <c r="D93">
        <v>259</v>
      </c>
      <c r="E93">
        <v>494</v>
      </c>
      <c r="F93" s="2">
        <v>1.9073359073359073</v>
      </c>
      <c r="G93" s="4">
        <v>0</v>
      </c>
      <c r="H93" s="4">
        <v>0</v>
      </c>
      <c r="I93" s="4">
        <v>0</v>
      </c>
      <c r="J93" s="4">
        <v>0</v>
      </c>
      <c r="K93" s="4">
        <v>0</v>
      </c>
      <c r="L93" s="4">
        <v>0</v>
      </c>
      <c r="M93" s="3">
        <f t="shared" si="19"/>
        <v>494</v>
      </c>
      <c r="N93" s="3">
        <f t="shared" si="14"/>
        <v>494</v>
      </c>
      <c r="O93" s="3">
        <f t="shared" si="15"/>
        <v>494</v>
      </c>
      <c r="P93" s="3">
        <f t="shared" si="16"/>
        <v>494</v>
      </c>
      <c r="Q93" s="3">
        <f t="shared" si="17"/>
        <v>494</v>
      </c>
      <c r="R93" s="3">
        <f t="shared" si="18"/>
        <v>494</v>
      </c>
      <c r="S93" s="3">
        <f t="shared" si="20"/>
        <v>486.76783999999998</v>
      </c>
      <c r="T93" s="50">
        <v>0</v>
      </c>
      <c r="U93" s="3">
        <f t="shared" si="21"/>
        <v>486</v>
      </c>
      <c r="V93" s="22">
        <f t="shared" si="22"/>
        <v>486</v>
      </c>
    </row>
    <row r="94" spans="1:22" x14ac:dyDescent="0.2">
      <c r="A94" t="s">
        <v>92</v>
      </c>
      <c r="B94" t="s">
        <v>235</v>
      </c>
      <c r="C94" t="s">
        <v>236</v>
      </c>
      <c r="D94">
        <v>649</v>
      </c>
      <c r="E94">
        <v>1123</v>
      </c>
      <c r="F94" s="2">
        <v>1.7303543913713406</v>
      </c>
      <c r="G94" s="4">
        <v>0</v>
      </c>
      <c r="H94" s="4">
        <v>0</v>
      </c>
      <c r="I94" s="4">
        <v>0</v>
      </c>
      <c r="J94" s="4">
        <v>0</v>
      </c>
      <c r="K94" s="4">
        <v>0</v>
      </c>
      <c r="L94" s="4">
        <v>0</v>
      </c>
      <c r="M94" s="3">
        <f t="shared" si="19"/>
        <v>1123</v>
      </c>
      <c r="N94" s="3">
        <f t="shared" si="14"/>
        <v>1123</v>
      </c>
      <c r="O94" s="3">
        <f t="shared" si="15"/>
        <v>1123</v>
      </c>
      <c r="P94" s="3">
        <f t="shared" si="16"/>
        <v>1123</v>
      </c>
      <c r="Q94" s="3">
        <f t="shared" si="17"/>
        <v>1123</v>
      </c>
      <c r="R94" s="3">
        <f t="shared" si="18"/>
        <v>1123</v>
      </c>
      <c r="S94" s="3">
        <f t="shared" si="20"/>
        <v>1106.5592799999999</v>
      </c>
      <c r="T94" s="50">
        <v>0</v>
      </c>
      <c r="U94" s="3">
        <f t="shared" si="21"/>
        <v>1105</v>
      </c>
      <c r="V94" s="22">
        <f t="shared" si="22"/>
        <v>1105</v>
      </c>
    </row>
    <row r="95" spans="1:22" x14ac:dyDescent="0.2">
      <c r="A95" t="s">
        <v>93</v>
      </c>
      <c r="B95" t="s">
        <v>235</v>
      </c>
      <c r="C95" t="s">
        <v>236</v>
      </c>
      <c r="D95">
        <v>1123</v>
      </c>
      <c r="E95">
        <v>2277</v>
      </c>
      <c r="F95" s="2">
        <v>2.0276046304541406</v>
      </c>
      <c r="G95" s="4">
        <v>0</v>
      </c>
      <c r="H95" s="4">
        <v>0</v>
      </c>
      <c r="I95" s="4">
        <v>0</v>
      </c>
      <c r="J95" s="4">
        <v>0</v>
      </c>
      <c r="K95" s="4">
        <v>0</v>
      </c>
      <c r="L95" s="4">
        <v>0</v>
      </c>
      <c r="M95" s="3">
        <f t="shared" si="19"/>
        <v>2277</v>
      </c>
      <c r="N95" s="3">
        <f t="shared" si="14"/>
        <v>2277</v>
      </c>
      <c r="O95" s="3">
        <f t="shared" si="15"/>
        <v>2277</v>
      </c>
      <c r="P95" s="3">
        <f t="shared" si="16"/>
        <v>2277</v>
      </c>
      <c r="Q95" s="3">
        <f t="shared" si="17"/>
        <v>2277</v>
      </c>
      <c r="R95" s="3">
        <f t="shared" si="18"/>
        <v>2277</v>
      </c>
      <c r="S95" s="3">
        <f t="shared" si="20"/>
        <v>2243.6647200000002</v>
      </c>
      <c r="T95" s="50">
        <v>0</v>
      </c>
      <c r="U95" s="3">
        <f t="shared" si="21"/>
        <v>2241</v>
      </c>
      <c r="V95" s="22">
        <f t="shared" si="22"/>
        <v>2241</v>
      </c>
    </row>
    <row r="96" spans="1:22" x14ac:dyDescent="0.2">
      <c r="A96" t="s">
        <v>94</v>
      </c>
      <c r="B96">
        <v>0</v>
      </c>
      <c r="C96" t="s">
        <v>237</v>
      </c>
      <c r="D96">
        <v>900</v>
      </c>
      <c r="E96">
        <v>1447</v>
      </c>
      <c r="F96" s="2">
        <v>1.6077777777777778</v>
      </c>
      <c r="G96" s="4">
        <v>0</v>
      </c>
      <c r="H96" s="4">
        <v>0</v>
      </c>
      <c r="I96" s="4">
        <v>0</v>
      </c>
      <c r="J96" s="4">
        <v>0</v>
      </c>
      <c r="K96" s="4">
        <v>0</v>
      </c>
      <c r="L96" s="4">
        <v>0</v>
      </c>
      <c r="M96" s="3">
        <f t="shared" si="19"/>
        <v>1447</v>
      </c>
      <c r="N96" s="3">
        <f t="shared" si="14"/>
        <v>1447</v>
      </c>
      <c r="O96" s="3">
        <f t="shared" si="15"/>
        <v>1447</v>
      </c>
      <c r="P96" s="3">
        <f t="shared" si="16"/>
        <v>1447</v>
      </c>
      <c r="Q96" s="3">
        <f t="shared" si="17"/>
        <v>1447</v>
      </c>
      <c r="R96" s="3">
        <f t="shared" si="18"/>
        <v>1447</v>
      </c>
      <c r="S96" s="3">
        <f t="shared" si="20"/>
        <v>1425.81592</v>
      </c>
      <c r="T96" s="50">
        <v>0</v>
      </c>
      <c r="U96" s="3">
        <f t="shared" si="21"/>
        <v>1424</v>
      </c>
      <c r="V96" s="22">
        <f t="shared" si="22"/>
        <v>1424</v>
      </c>
    </row>
    <row r="97" spans="1:22" x14ac:dyDescent="0.2">
      <c r="A97" t="s">
        <v>95</v>
      </c>
      <c r="B97">
        <v>0</v>
      </c>
      <c r="C97" t="s">
        <v>237</v>
      </c>
      <c r="D97">
        <v>1536</v>
      </c>
      <c r="E97">
        <v>2649</v>
      </c>
      <c r="F97" s="2">
        <v>1.724609375</v>
      </c>
      <c r="G97" s="4">
        <v>0</v>
      </c>
      <c r="H97" s="4">
        <v>0</v>
      </c>
      <c r="I97" s="4">
        <v>0</v>
      </c>
      <c r="J97" s="4">
        <v>0</v>
      </c>
      <c r="K97" s="4">
        <v>0</v>
      </c>
      <c r="L97" s="4">
        <v>0</v>
      </c>
      <c r="M97" s="3">
        <f t="shared" si="19"/>
        <v>2649</v>
      </c>
      <c r="N97" s="3">
        <f t="shared" si="14"/>
        <v>2649</v>
      </c>
      <c r="O97" s="3">
        <f t="shared" si="15"/>
        <v>2649</v>
      </c>
      <c r="P97" s="3">
        <f t="shared" si="16"/>
        <v>2649</v>
      </c>
      <c r="Q97" s="3">
        <f t="shared" si="17"/>
        <v>2649</v>
      </c>
      <c r="R97" s="3">
        <f t="shared" si="18"/>
        <v>2649</v>
      </c>
      <c r="S97" s="3">
        <f t="shared" si="20"/>
        <v>2610.2186400000001</v>
      </c>
      <c r="T97" s="50">
        <v>0</v>
      </c>
      <c r="U97" s="3">
        <f t="shared" si="21"/>
        <v>2608</v>
      </c>
      <c r="V97" s="22">
        <f t="shared" si="22"/>
        <v>2608</v>
      </c>
    </row>
    <row r="98" spans="1:22" x14ac:dyDescent="0.2">
      <c r="A98" t="s">
        <v>96</v>
      </c>
      <c r="B98" t="s">
        <v>238</v>
      </c>
      <c r="C98" t="s">
        <v>239</v>
      </c>
      <c r="D98">
        <v>1158</v>
      </c>
      <c r="E98">
        <v>2081</v>
      </c>
      <c r="F98" s="2">
        <v>1.7970639032815199</v>
      </c>
      <c r="G98" s="4">
        <v>14</v>
      </c>
      <c r="H98" s="4">
        <v>14</v>
      </c>
      <c r="I98" s="4">
        <v>22</v>
      </c>
      <c r="J98" s="4">
        <v>0</v>
      </c>
      <c r="K98" s="4">
        <v>0</v>
      </c>
      <c r="L98" s="4">
        <v>0</v>
      </c>
      <c r="M98" s="3">
        <f t="shared" si="19"/>
        <v>2106.1588946459415</v>
      </c>
      <c r="N98" s="3">
        <f t="shared" ref="N98:N129" si="23">M98+H98*$F98</f>
        <v>2131.3177892918829</v>
      </c>
      <c r="O98" s="3">
        <f t="shared" ref="O98:O129" si="24">N98+I98*$F98</f>
        <v>2170.8531951640762</v>
      </c>
      <c r="P98" s="3">
        <f t="shared" ref="P98:P129" si="25">O98+J98*$F98</f>
        <v>2170.8531951640762</v>
      </c>
      <c r="Q98" s="3">
        <f t="shared" ref="Q98:Q129" si="26">P98+K98*$F98</f>
        <v>2170.8531951640762</v>
      </c>
      <c r="R98" s="3">
        <f t="shared" ref="R98:R129" si="27">Q98+L98*$F98</f>
        <v>2170.8531951640762</v>
      </c>
      <c r="S98" s="3">
        <f t="shared" si="20"/>
        <v>2139.0719043868739</v>
      </c>
      <c r="T98" s="50">
        <v>0</v>
      </c>
      <c r="U98" s="3">
        <f t="shared" si="21"/>
        <v>2137</v>
      </c>
      <c r="V98" s="22">
        <f t="shared" si="22"/>
        <v>2137</v>
      </c>
    </row>
    <row r="99" spans="1:22" x14ac:dyDescent="0.2">
      <c r="A99" t="s">
        <v>97</v>
      </c>
      <c r="B99">
        <v>0</v>
      </c>
      <c r="C99" t="s">
        <v>240</v>
      </c>
      <c r="D99">
        <v>869</v>
      </c>
      <c r="E99">
        <v>1255</v>
      </c>
      <c r="F99" s="2">
        <v>1.4441887226697354</v>
      </c>
      <c r="G99" s="4">
        <v>0</v>
      </c>
      <c r="H99" s="4">
        <v>0</v>
      </c>
      <c r="I99" s="4">
        <v>0</v>
      </c>
      <c r="J99" s="4">
        <v>0</v>
      </c>
      <c r="K99" s="4">
        <v>0</v>
      </c>
      <c r="L99" s="4">
        <v>0</v>
      </c>
      <c r="M99" s="3">
        <f t="shared" si="19"/>
        <v>1255</v>
      </c>
      <c r="N99" s="3">
        <f t="shared" si="23"/>
        <v>1255</v>
      </c>
      <c r="O99" s="3">
        <f t="shared" si="24"/>
        <v>1255</v>
      </c>
      <c r="P99" s="3">
        <f t="shared" si="25"/>
        <v>1255</v>
      </c>
      <c r="Q99" s="3">
        <f t="shared" si="26"/>
        <v>1255</v>
      </c>
      <c r="R99" s="3">
        <f t="shared" si="27"/>
        <v>1255</v>
      </c>
      <c r="S99" s="3">
        <f t="shared" si="20"/>
        <v>1236.6268</v>
      </c>
      <c r="T99" s="50">
        <v>0</v>
      </c>
      <c r="U99" s="3">
        <f t="shared" ref="U99:U115" si="28">ROUND(S99*0.999,0)</f>
        <v>1235</v>
      </c>
      <c r="V99" s="22">
        <f t="shared" si="22"/>
        <v>1235</v>
      </c>
    </row>
    <row r="100" spans="1:22" x14ac:dyDescent="0.2">
      <c r="A100" t="s">
        <v>98</v>
      </c>
      <c r="B100">
        <v>0</v>
      </c>
      <c r="C100" t="s">
        <v>240</v>
      </c>
      <c r="D100">
        <v>859</v>
      </c>
      <c r="E100">
        <v>1310</v>
      </c>
      <c r="F100" s="2">
        <v>1.5250291036088475</v>
      </c>
      <c r="G100" s="4">
        <v>0</v>
      </c>
      <c r="H100" s="4">
        <v>0</v>
      </c>
      <c r="I100" s="4">
        <v>0</v>
      </c>
      <c r="J100" s="4">
        <v>0</v>
      </c>
      <c r="K100" s="4">
        <v>0</v>
      </c>
      <c r="L100" s="4">
        <v>0</v>
      </c>
      <c r="M100" s="3">
        <f t="shared" si="19"/>
        <v>1310</v>
      </c>
      <c r="N100" s="3">
        <f t="shared" si="23"/>
        <v>1310</v>
      </c>
      <c r="O100" s="3">
        <f t="shared" si="24"/>
        <v>1310</v>
      </c>
      <c r="P100" s="3">
        <f t="shared" si="25"/>
        <v>1310</v>
      </c>
      <c r="Q100" s="3">
        <f t="shared" si="26"/>
        <v>1310</v>
      </c>
      <c r="R100" s="3">
        <f t="shared" si="27"/>
        <v>1310</v>
      </c>
      <c r="S100" s="3">
        <f t="shared" si="20"/>
        <v>1290.8216</v>
      </c>
      <c r="T100" s="50">
        <v>0</v>
      </c>
      <c r="U100" s="3">
        <f t="shared" si="28"/>
        <v>1290</v>
      </c>
      <c r="V100" s="22">
        <f t="shared" si="22"/>
        <v>1290</v>
      </c>
    </row>
    <row r="101" spans="1:22" x14ac:dyDescent="0.2">
      <c r="A101" t="s">
        <v>99</v>
      </c>
      <c r="B101">
        <v>0</v>
      </c>
      <c r="C101" t="s">
        <v>240</v>
      </c>
      <c r="D101">
        <v>869</v>
      </c>
      <c r="E101">
        <v>1336</v>
      </c>
      <c r="F101" s="2">
        <v>1.5373993095512082</v>
      </c>
      <c r="G101" s="4">
        <v>0</v>
      </c>
      <c r="H101" s="4">
        <v>0</v>
      </c>
      <c r="I101" s="4">
        <v>0</v>
      </c>
      <c r="J101" s="4">
        <v>0</v>
      </c>
      <c r="K101" s="4">
        <v>0</v>
      </c>
      <c r="L101" s="4">
        <v>0</v>
      </c>
      <c r="M101" s="3">
        <f t="shared" si="19"/>
        <v>1336</v>
      </c>
      <c r="N101" s="3">
        <f t="shared" si="23"/>
        <v>1336</v>
      </c>
      <c r="O101" s="3">
        <f t="shared" si="24"/>
        <v>1336</v>
      </c>
      <c r="P101" s="3">
        <f t="shared" si="25"/>
        <v>1336</v>
      </c>
      <c r="Q101" s="3">
        <f t="shared" si="26"/>
        <v>1336</v>
      </c>
      <c r="R101" s="3">
        <f t="shared" si="27"/>
        <v>1336</v>
      </c>
      <c r="S101" s="3">
        <f t="shared" si="20"/>
        <v>1316.4409599999999</v>
      </c>
      <c r="T101" s="50">
        <v>0</v>
      </c>
      <c r="U101" s="3">
        <f t="shared" si="28"/>
        <v>1315</v>
      </c>
      <c r="V101" s="22">
        <f t="shared" si="22"/>
        <v>1315</v>
      </c>
    </row>
    <row r="102" spans="1:22" x14ac:dyDescent="0.2">
      <c r="A102" t="s">
        <v>100</v>
      </c>
      <c r="B102">
        <v>0</v>
      </c>
      <c r="C102" t="s">
        <v>241</v>
      </c>
      <c r="D102">
        <v>528</v>
      </c>
      <c r="E102">
        <v>789</v>
      </c>
      <c r="F102" s="2">
        <v>1.4943181818181819</v>
      </c>
      <c r="G102" s="4">
        <v>0</v>
      </c>
      <c r="H102" s="4">
        <v>0</v>
      </c>
      <c r="I102" s="4">
        <v>0</v>
      </c>
      <c r="J102" s="4">
        <v>0</v>
      </c>
      <c r="K102" s="4">
        <v>0</v>
      </c>
      <c r="L102" s="4">
        <v>0</v>
      </c>
      <c r="M102" s="3">
        <f t="shared" si="19"/>
        <v>789</v>
      </c>
      <c r="N102" s="3">
        <f t="shared" si="23"/>
        <v>789</v>
      </c>
      <c r="O102" s="3">
        <f t="shared" si="24"/>
        <v>789</v>
      </c>
      <c r="P102" s="3">
        <f t="shared" si="25"/>
        <v>789</v>
      </c>
      <c r="Q102" s="3">
        <f t="shared" si="26"/>
        <v>789</v>
      </c>
      <c r="R102" s="3">
        <f t="shared" si="27"/>
        <v>789</v>
      </c>
      <c r="S102" s="3">
        <f t="shared" si="20"/>
        <v>777.44903999999997</v>
      </c>
      <c r="T102" s="50">
        <v>0</v>
      </c>
      <c r="U102" s="3">
        <f t="shared" si="28"/>
        <v>777</v>
      </c>
      <c r="V102" s="22">
        <f t="shared" si="22"/>
        <v>777</v>
      </c>
    </row>
    <row r="103" spans="1:22" x14ac:dyDescent="0.2">
      <c r="A103" t="s">
        <v>101</v>
      </c>
      <c r="B103">
        <v>0</v>
      </c>
      <c r="C103" t="s">
        <v>241</v>
      </c>
      <c r="D103">
        <v>909</v>
      </c>
      <c r="E103">
        <v>1489</v>
      </c>
      <c r="F103" s="2">
        <v>1.6380638063806381</v>
      </c>
      <c r="G103" s="4">
        <v>0</v>
      </c>
      <c r="H103" s="4">
        <v>0</v>
      </c>
      <c r="I103" s="4">
        <v>0</v>
      </c>
      <c r="J103" s="4">
        <v>0</v>
      </c>
      <c r="K103" s="4">
        <v>0</v>
      </c>
      <c r="L103" s="4">
        <v>0</v>
      </c>
      <c r="M103" s="3">
        <f t="shared" si="19"/>
        <v>1489</v>
      </c>
      <c r="N103" s="3">
        <f t="shared" si="23"/>
        <v>1489</v>
      </c>
      <c r="O103" s="3">
        <f t="shared" si="24"/>
        <v>1489</v>
      </c>
      <c r="P103" s="3">
        <f t="shared" si="25"/>
        <v>1489</v>
      </c>
      <c r="Q103" s="3">
        <f t="shared" si="26"/>
        <v>1489</v>
      </c>
      <c r="R103" s="3">
        <f t="shared" si="27"/>
        <v>1489</v>
      </c>
      <c r="S103" s="3">
        <f t="shared" si="20"/>
        <v>1467.2010399999999</v>
      </c>
      <c r="T103" s="50">
        <v>0</v>
      </c>
      <c r="U103" s="3">
        <f t="shared" si="28"/>
        <v>1466</v>
      </c>
      <c r="V103" s="22">
        <f t="shared" si="22"/>
        <v>1466</v>
      </c>
    </row>
    <row r="104" spans="1:22" x14ac:dyDescent="0.2">
      <c r="A104" t="s">
        <v>102</v>
      </c>
      <c r="B104">
        <v>0</v>
      </c>
      <c r="C104" t="s">
        <v>241</v>
      </c>
      <c r="D104">
        <v>1664</v>
      </c>
      <c r="E104">
        <v>2071</v>
      </c>
      <c r="F104" s="2">
        <v>1.2445913461538463</v>
      </c>
      <c r="G104" s="4">
        <v>0</v>
      </c>
      <c r="H104" s="4">
        <v>0</v>
      </c>
      <c r="I104" s="4">
        <v>0</v>
      </c>
      <c r="J104" s="4">
        <v>0</v>
      </c>
      <c r="K104" s="4">
        <v>0</v>
      </c>
      <c r="L104" s="4">
        <v>0</v>
      </c>
      <c r="M104" s="3">
        <f t="shared" si="19"/>
        <v>2071</v>
      </c>
      <c r="N104" s="3">
        <f t="shared" si="23"/>
        <v>2071</v>
      </c>
      <c r="O104" s="3">
        <f t="shared" si="24"/>
        <v>2071</v>
      </c>
      <c r="P104" s="3">
        <f t="shared" si="25"/>
        <v>2071</v>
      </c>
      <c r="Q104" s="3">
        <f t="shared" si="26"/>
        <v>2071</v>
      </c>
      <c r="R104" s="3">
        <f t="shared" si="27"/>
        <v>2071</v>
      </c>
      <c r="S104" s="3">
        <f t="shared" si="20"/>
        <v>2040.68056</v>
      </c>
      <c r="T104" s="50">
        <v>0</v>
      </c>
      <c r="U104" s="3">
        <f t="shared" si="28"/>
        <v>2039</v>
      </c>
      <c r="V104" s="22">
        <f t="shared" si="22"/>
        <v>2039</v>
      </c>
    </row>
    <row r="105" spans="1:22" x14ac:dyDescent="0.2">
      <c r="A105" t="s">
        <v>103</v>
      </c>
      <c r="B105" t="s">
        <v>242</v>
      </c>
      <c r="C105" t="s">
        <v>243</v>
      </c>
      <c r="D105">
        <v>1388</v>
      </c>
      <c r="E105">
        <v>2492</v>
      </c>
      <c r="F105" s="2">
        <v>1.7953890489913544</v>
      </c>
      <c r="G105" s="4">
        <v>0</v>
      </c>
      <c r="H105" s="4">
        <v>0</v>
      </c>
      <c r="I105" s="4">
        <v>0</v>
      </c>
      <c r="J105" s="4">
        <v>0</v>
      </c>
      <c r="K105" s="4">
        <v>0</v>
      </c>
      <c r="L105" s="4">
        <v>0</v>
      </c>
      <c r="M105" s="3">
        <f t="shared" si="19"/>
        <v>2492</v>
      </c>
      <c r="N105" s="3">
        <f t="shared" si="23"/>
        <v>2492</v>
      </c>
      <c r="O105" s="3">
        <f t="shared" si="24"/>
        <v>2492</v>
      </c>
      <c r="P105" s="3">
        <f t="shared" si="25"/>
        <v>2492</v>
      </c>
      <c r="Q105" s="3">
        <f t="shared" si="26"/>
        <v>2492</v>
      </c>
      <c r="R105" s="3">
        <f t="shared" si="27"/>
        <v>2492</v>
      </c>
      <c r="S105" s="3">
        <f t="shared" si="20"/>
        <v>2455.51712</v>
      </c>
      <c r="T105" s="50">
        <v>0</v>
      </c>
      <c r="U105" s="3">
        <f t="shared" si="28"/>
        <v>2453</v>
      </c>
      <c r="V105" s="22">
        <f t="shared" si="22"/>
        <v>2453</v>
      </c>
    </row>
    <row r="106" spans="1:22" x14ac:dyDescent="0.2">
      <c r="A106" t="s">
        <v>104</v>
      </c>
      <c r="B106" t="s">
        <v>242</v>
      </c>
      <c r="C106" t="s">
        <v>243</v>
      </c>
      <c r="D106">
        <v>1219</v>
      </c>
      <c r="E106">
        <v>2150</v>
      </c>
      <c r="F106" s="2">
        <v>1.763740771123872</v>
      </c>
      <c r="G106" s="4">
        <v>13</v>
      </c>
      <c r="H106" s="4">
        <v>44</v>
      </c>
      <c r="I106" s="4">
        <v>51</v>
      </c>
      <c r="J106" s="4">
        <v>0</v>
      </c>
      <c r="K106" s="4">
        <v>0</v>
      </c>
      <c r="L106" s="4">
        <v>0</v>
      </c>
      <c r="M106" s="3">
        <f t="shared" si="19"/>
        <v>2172.9286300246104</v>
      </c>
      <c r="N106" s="3">
        <f t="shared" si="23"/>
        <v>2250.5332239540608</v>
      </c>
      <c r="O106" s="3">
        <f t="shared" si="24"/>
        <v>2340.4840032813781</v>
      </c>
      <c r="P106" s="3">
        <f t="shared" si="25"/>
        <v>2340.4840032813781</v>
      </c>
      <c r="Q106" s="3">
        <f t="shared" si="26"/>
        <v>2340.4840032813781</v>
      </c>
      <c r="R106" s="3">
        <f t="shared" si="27"/>
        <v>2340.4840032813781</v>
      </c>
      <c r="S106" s="3">
        <f t="shared" si="20"/>
        <v>2306.2193174733388</v>
      </c>
      <c r="T106" s="50">
        <v>0</v>
      </c>
      <c r="U106" s="3">
        <f t="shared" si="28"/>
        <v>2304</v>
      </c>
      <c r="V106" s="22">
        <f t="shared" si="22"/>
        <v>2304</v>
      </c>
    </row>
    <row r="107" spans="1:22" x14ac:dyDescent="0.2">
      <c r="A107" t="s">
        <v>105</v>
      </c>
      <c r="B107">
        <v>0</v>
      </c>
      <c r="C107" t="s">
        <v>244</v>
      </c>
      <c r="D107">
        <v>1719</v>
      </c>
      <c r="E107">
        <v>2056</v>
      </c>
      <c r="F107" s="2">
        <v>1.1960442117510179</v>
      </c>
      <c r="G107" s="4">
        <v>83</v>
      </c>
      <c r="H107" s="4">
        <v>96</v>
      </c>
      <c r="I107" s="4">
        <v>200</v>
      </c>
      <c r="J107" s="4">
        <v>200</v>
      </c>
      <c r="K107" s="4">
        <v>100</v>
      </c>
      <c r="L107" s="4">
        <v>100</v>
      </c>
      <c r="M107" s="3">
        <f t="shared" si="19"/>
        <v>2155.2716695753343</v>
      </c>
      <c r="N107" s="3">
        <f t="shared" si="23"/>
        <v>2270.0919139034322</v>
      </c>
      <c r="O107" s="3">
        <f t="shared" si="24"/>
        <v>2509.3007562536359</v>
      </c>
      <c r="P107" s="3">
        <f t="shared" si="25"/>
        <v>2748.5095986038395</v>
      </c>
      <c r="Q107" s="3">
        <f t="shared" si="26"/>
        <v>2868.1140197789414</v>
      </c>
      <c r="R107" s="3">
        <f t="shared" si="27"/>
        <v>2987.7184409540432</v>
      </c>
      <c r="S107" s="3">
        <f t="shared" si="20"/>
        <v>2943.9782429784759</v>
      </c>
      <c r="T107" s="50">
        <v>0</v>
      </c>
      <c r="U107" s="3">
        <f t="shared" si="28"/>
        <v>2941</v>
      </c>
      <c r="V107" s="22">
        <f t="shared" si="22"/>
        <v>2941</v>
      </c>
    </row>
    <row r="108" spans="1:22" x14ac:dyDescent="0.2">
      <c r="A108" t="s">
        <v>106</v>
      </c>
      <c r="B108">
        <v>0</v>
      </c>
      <c r="C108" t="s">
        <v>244</v>
      </c>
      <c r="D108">
        <v>700</v>
      </c>
      <c r="E108">
        <v>1124</v>
      </c>
      <c r="F108" s="2">
        <v>1.6057142857142856</v>
      </c>
      <c r="G108" s="4">
        <v>0</v>
      </c>
      <c r="H108" s="4">
        <v>0</v>
      </c>
      <c r="I108" s="4">
        <v>0</v>
      </c>
      <c r="J108" s="4">
        <v>0</v>
      </c>
      <c r="K108" s="4">
        <v>0</v>
      </c>
      <c r="L108" s="4">
        <v>0</v>
      </c>
      <c r="M108" s="3">
        <f t="shared" si="19"/>
        <v>1124</v>
      </c>
      <c r="N108" s="3">
        <f t="shared" si="23"/>
        <v>1124</v>
      </c>
      <c r="O108" s="3">
        <f t="shared" si="24"/>
        <v>1124</v>
      </c>
      <c r="P108" s="3">
        <f t="shared" si="25"/>
        <v>1124</v>
      </c>
      <c r="Q108" s="3">
        <f t="shared" si="26"/>
        <v>1124</v>
      </c>
      <c r="R108" s="3">
        <f t="shared" si="27"/>
        <v>1124</v>
      </c>
      <c r="S108" s="3">
        <f t="shared" si="20"/>
        <v>1107.5446400000001</v>
      </c>
      <c r="T108" s="50">
        <v>0</v>
      </c>
      <c r="U108" s="3">
        <f t="shared" si="28"/>
        <v>1106</v>
      </c>
      <c r="V108" s="22">
        <f t="shared" si="22"/>
        <v>1106</v>
      </c>
    </row>
    <row r="109" spans="1:22" x14ac:dyDescent="0.2">
      <c r="A109" t="s">
        <v>107</v>
      </c>
      <c r="B109">
        <v>0</v>
      </c>
      <c r="C109" t="s">
        <v>244</v>
      </c>
      <c r="D109">
        <v>769</v>
      </c>
      <c r="E109">
        <v>1274</v>
      </c>
      <c r="F109" s="2">
        <v>1.6566970091027309</v>
      </c>
      <c r="G109" s="4">
        <v>0</v>
      </c>
      <c r="H109" s="4">
        <v>86</v>
      </c>
      <c r="I109" s="4">
        <v>85</v>
      </c>
      <c r="J109" s="4">
        <v>0</v>
      </c>
      <c r="K109" s="4">
        <v>0</v>
      </c>
      <c r="L109" s="4">
        <v>0</v>
      </c>
      <c r="M109" s="3">
        <f t="shared" si="19"/>
        <v>1274</v>
      </c>
      <c r="N109" s="3">
        <f t="shared" si="23"/>
        <v>1416.4759427828349</v>
      </c>
      <c r="O109" s="3">
        <f t="shared" si="24"/>
        <v>1557.2951885565669</v>
      </c>
      <c r="P109" s="3">
        <f t="shared" si="25"/>
        <v>1557.2951885565669</v>
      </c>
      <c r="Q109" s="3">
        <f t="shared" si="26"/>
        <v>1557.2951885565669</v>
      </c>
      <c r="R109" s="3">
        <f t="shared" si="27"/>
        <v>1557.2951885565669</v>
      </c>
      <c r="S109" s="3">
        <f t="shared" si="20"/>
        <v>1534.4963869960989</v>
      </c>
      <c r="T109" s="50">
        <v>0</v>
      </c>
      <c r="U109" s="3">
        <f t="shared" si="28"/>
        <v>1533</v>
      </c>
      <c r="V109" s="22">
        <f t="shared" si="22"/>
        <v>1533</v>
      </c>
    </row>
    <row r="110" spans="1:22" x14ac:dyDescent="0.2">
      <c r="A110" t="s">
        <v>108</v>
      </c>
      <c r="B110">
        <v>0</v>
      </c>
      <c r="C110" t="s">
        <v>245</v>
      </c>
      <c r="D110">
        <v>1503</v>
      </c>
      <c r="E110">
        <v>2528</v>
      </c>
      <c r="F110" s="2">
        <v>1.6819693945442449</v>
      </c>
      <c r="G110" s="4">
        <v>0</v>
      </c>
      <c r="H110" s="4">
        <v>0</v>
      </c>
      <c r="I110" s="4">
        <v>0</v>
      </c>
      <c r="J110" s="4">
        <v>0</v>
      </c>
      <c r="K110" s="4">
        <v>0</v>
      </c>
      <c r="L110" s="4">
        <v>0</v>
      </c>
      <c r="M110" s="3">
        <f t="shared" si="19"/>
        <v>2528</v>
      </c>
      <c r="N110" s="3">
        <f t="shared" si="23"/>
        <v>2528</v>
      </c>
      <c r="O110" s="3">
        <f t="shared" si="24"/>
        <v>2528</v>
      </c>
      <c r="P110" s="3">
        <f t="shared" si="25"/>
        <v>2528</v>
      </c>
      <c r="Q110" s="3">
        <f t="shared" si="26"/>
        <v>2528</v>
      </c>
      <c r="R110" s="3">
        <f t="shared" si="27"/>
        <v>2528</v>
      </c>
      <c r="S110" s="3">
        <f t="shared" si="20"/>
        <v>2490.99008</v>
      </c>
      <c r="T110" s="50">
        <v>0</v>
      </c>
      <c r="U110" s="3">
        <f t="shared" si="28"/>
        <v>2488</v>
      </c>
      <c r="V110" s="22">
        <f t="shared" si="22"/>
        <v>2488</v>
      </c>
    </row>
    <row r="111" spans="1:22" x14ac:dyDescent="0.2">
      <c r="A111" t="s">
        <v>109</v>
      </c>
      <c r="B111">
        <v>0</v>
      </c>
      <c r="C111" t="s">
        <v>245</v>
      </c>
      <c r="D111">
        <v>999</v>
      </c>
      <c r="E111">
        <v>1583</v>
      </c>
      <c r="F111" s="2">
        <v>1.5845845845845845</v>
      </c>
      <c r="G111" s="4">
        <v>0</v>
      </c>
      <c r="H111" s="4">
        <v>0</v>
      </c>
      <c r="I111" s="4">
        <v>0</v>
      </c>
      <c r="J111" s="4">
        <v>0</v>
      </c>
      <c r="K111" s="4">
        <v>25</v>
      </c>
      <c r="L111" s="4">
        <v>25</v>
      </c>
      <c r="M111" s="3">
        <f t="shared" si="19"/>
        <v>1583</v>
      </c>
      <c r="N111" s="3">
        <f t="shared" si="23"/>
        <v>1583</v>
      </c>
      <c r="O111" s="3">
        <f t="shared" si="24"/>
        <v>1583</v>
      </c>
      <c r="P111" s="3">
        <f t="shared" si="25"/>
        <v>1583</v>
      </c>
      <c r="Q111" s="3">
        <f t="shared" si="26"/>
        <v>1622.6146146146145</v>
      </c>
      <c r="R111" s="3">
        <f t="shared" si="27"/>
        <v>1662.2292292292291</v>
      </c>
      <c r="S111" s="3">
        <f t="shared" si="20"/>
        <v>1637.8941933133133</v>
      </c>
      <c r="T111" s="50">
        <v>0</v>
      </c>
      <c r="U111" s="3">
        <f t="shared" si="28"/>
        <v>1636</v>
      </c>
      <c r="V111" s="22">
        <f t="shared" si="22"/>
        <v>1636</v>
      </c>
    </row>
    <row r="112" spans="1:22" x14ac:dyDescent="0.2">
      <c r="A112" t="s">
        <v>110</v>
      </c>
      <c r="B112">
        <v>0</v>
      </c>
      <c r="C112" t="s">
        <v>246</v>
      </c>
      <c r="D112">
        <v>1017</v>
      </c>
      <c r="E112">
        <v>1101</v>
      </c>
      <c r="F112" s="2">
        <v>1.0825958702064897</v>
      </c>
      <c r="G112" s="4">
        <v>0</v>
      </c>
      <c r="H112" s="4">
        <v>0</v>
      </c>
      <c r="I112" s="4">
        <v>0</v>
      </c>
      <c r="J112" s="4">
        <v>0</v>
      </c>
      <c r="K112" s="4">
        <v>0</v>
      </c>
      <c r="L112" s="4">
        <v>0</v>
      </c>
      <c r="M112" s="3">
        <f t="shared" si="19"/>
        <v>1101</v>
      </c>
      <c r="N112" s="3">
        <f t="shared" si="23"/>
        <v>1101</v>
      </c>
      <c r="O112" s="3">
        <f t="shared" si="24"/>
        <v>1101</v>
      </c>
      <c r="P112" s="3">
        <f t="shared" si="25"/>
        <v>1101</v>
      </c>
      <c r="Q112" s="3">
        <f t="shared" si="26"/>
        <v>1101</v>
      </c>
      <c r="R112" s="3">
        <f t="shared" si="27"/>
        <v>1101</v>
      </c>
      <c r="S112" s="3">
        <f t="shared" si="20"/>
        <v>1084.8813600000001</v>
      </c>
      <c r="T112" s="50">
        <v>0</v>
      </c>
      <c r="U112" s="3">
        <f t="shared" si="28"/>
        <v>1084</v>
      </c>
      <c r="V112" s="22">
        <f t="shared" si="22"/>
        <v>1084</v>
      </c>
    </row>
    <row r="113" spans="1:22" x14ac:dyDescent="0.2">
      <c r="A113" t="s">
        <v>111</v>
      </c>
      <c r="B113">
        <v>0</v>
      </c>
      <c r="C113" t="s">
        <v>246</v>
      </c>
      <c r="D113">
        <v>1474</v>
      </c>
      <c r="E113">
        <v>1140</v>
      </c>
      <c r="F113" s="2">
        <v>0.77340569877883314</v>
      </c>
      <c r="G113" s="4">
        <v>0</v>
      </c>
      <c r="H113" s="4">
        <v>0</v>
      </c>
      <c r="I113" s="4">
        <v>123</v>
      </c>
      <c r="J113" s="4">
        <v>0</v>
      </c>
      <c r="K113" s="4">
        <v>0</v>
      </c>
      <c r="L113" s="4">
        <v>0</v>
      </c>
      <c r="M113" s="3">
        <f t="shared" si="19"/>
        <v>1140</v>
      </c>
      <c r="N113" s="3">
        <f t="shared" si="23"/>
        <v>1140</v>
      </c>
      <c r="O113" s="3">
        <f t="shared" si="24"/>
        <v>1235.1289009497964</v>
      </c>
      <c r="P113" s="3">
        <f t="shared" si="25"/>
        <v>1235.1289009497964</v>
      </c>
      <c r="Q113" s="3">
        <f t="shared" si="26"/>
        <v>1235.1289009497964</v>
      </c>
      <c r="R113" s="3">
        <f t="shared" si="27"/>
        <v>1235.1289009497964</v>
      </c>
      <c r="S113" s="3">
        <f t="shared" si="20"/>
        <v>1217.0466138398913</v>
      </c>
      <c r="T113" s="50">
        <v>0</v>
      </c>
      <c r="U113" s="3">
        <f t="shared" si="28"/>
        <v>1216</v>
      </c>
      <c r="V113" s="22">
        <f t="shared" si="22"/>
        <v>1216</v>
      </c>
    </row>
    <row r="114" spans="1:22" x14ac:dyDescent="0.2">
      <c r="A114" t="s">
        <v>112</v>
      </c>
      <c r="B114">
        <v>0</v>
      </c>
      <c r="C114" t="s">
        <v>246</v>
      </c>
      <c r="D114">
        <v>905</v>
      </c>
      <c r="E114">
        <v>1330</v>
      </c>
      <c r="F114" s="2">
        <v>1.4696132596685083</v>
      </c>
      <c r="G114" s="4">
        <v>0</v>
      </c>
      <c r="H114" s="4">
        <v>0</v>
      </c>
      <c r="I114" s="4">
        <v>0</v>
      </c>
      <c r="J114" s="4">
        <v>0</v>
      </c>
      <c r="K114" s="4">
        <v>0</v>
      </c>
      <c r="L114" s="4">
        <v>0</v>
      </c>
      <c r="M114" s="3">
        <f t="shared" si="19"/>
        <v>1330</v>
      </c>
      <c r="N114" s="3">
        <f t="shared" si="23"/>
        <v>1330</v>
      </c>
      <c r="O114" s="3">
        <f t="shared" si="24"/>
        <v>1330</v>
      </c>
      <c r="P114" s="3">
        <f t="shared" si="25"/>
        <v>1330</v>
      </c>
      <c r="Q114" s="3">
        <f t="shared" si="26"/>
        <v>1330</v>
      </c>
      <c r="R114" s="3">
        <f t="shared" si="27"/>
        <v>1330</v>
      </c>
      <c r="S114" s="3">
        <f t="shared" si="20"/>
        <v>1310.5288</v>
      </c>
      <c r="T114" s="50">
        <v>0</v>
      </c>
      <c r="U114" s="3">
        <f t="shared" si="28"/>
        <v>1309</v>
      </c>
      <c r="V114" s="22">
        <f t="shared" si="22"/>
        <v>1309</v>
      </c>
    </row>
    <row r="115" spans="1:22" x14ac:dyDescent="0.2">
      <c r="M115" s="3">
        <f t="shared" ref="M115:S115" si="29">SUM(M2:M114)</f>
        <v>134917.34904355142</v>
      </c>
      <c r="N115" s="3">
        <f t="shared" si="29"/>
        <v>136766.43170430072</v>
      </c>
      <c r="O115" s="3">
        <f t="shared" si="29"/>
        <v>138814.15337702975</v>
      </c>
      <c r="P115" s="3">
        <f t="shared" si="29"/>
        <v>139808.7695216818</v>
      </c>
      <c r="Q115" s="3">
        <f t="shared" si="29"/>
        <v>140790.75207032933</v>
      </c>
      <c r="R115" s="3">
        <f t="shared" si="29"/>
        <v>141650.50413426055</v>
      </c>
      <c r="S115" s="22">
        <f t="shared" si="29"/>
        <v>139576.74075373495</v>
      </c>
      <c r="T115" s="50"/>
      <c r="U115" s="3">
        <f t="shared" si="28"/>
        <v>139437</v>
      </c>
      <c r="V115" s="22">
        <f>SUM(V2:V114)</f>
        <v>139679</v>
      </c>
    </row>
    <row r="117" spans="1:22" x14ac:dyDescent="0.2">
      <c r="S117" s="46"/>
      <c r="T117" s="5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Methodology and Constraints</vt:lpstr>
      <vt:lpstr>Polling District Level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Properties by Dwelling Type and Polling District</dc:title>
  <dc:creator>Crystal Decisions</dc:creator>
  <dc:description>Powered by Crystal</dc:description>
  <cp:lastModifiedBy>Jon Poole</cp:lastModifiedBy>
  <dcterms:created xsi:type="dcterms:W3CDTF">2017-02-20T09:14:29Z</dcterms:created>
  <dcterms:modified xsi:type="dcterms:W3CDTF">2017-07-27T13:03:11Z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01431FCE24DB83591FDC785F7B77561098F02594E70DDEC35607C64804F533FFF481260220F3C7C870869CA27F15C20A75A718FA221E5C09E12BF0A0A3A441F9FC50613B1B05F1F8F710264557AE72C162C772BF9FB6649F5003471CCF26B9297CAF4C0432E0ECAE69C7F687A1EA1FDFA0D12B4D604F6D6EA11F86749E37BCD</vt:lpwstr>
  </property>
  <property fmtid="{D5CDD505-2E9C-101B-9397-08002B2CF9AE}" pid="3" name="Business Objects Context Information1">
    <vt:lpwstr>C179833C342F8332A9AA5DFF10F107935CBA181460F54CABA242B41A165D5A9E1E3A5B854CB892E0EAD1B5392C4D6F347488888E4B7F99EF539032AF2356594F3CCE21018232553B5EDE1D5A095A020E141E2531A12DE4D3FE0E234A4A094279AA60ACD3B44BED1F694C5E119B583EF316BBF594FBCE458FDBE657BA2FC503F</vt:lpwstr>
  </property>
  <property fmtid="{D5CDD505-2E9C-101B-9397-08002B2CF9AE}" pid="4" name="Business Objects Context Information2">
    <vt:lpwstr>0B40C00C5F26E2E45362BA26213270FBC150C2BA08C51E11B36DA5DC471E7975B5881A90EE958F5F55902328EA783861DC1F6E336CD54BC8A3BA239E12F6934FDEB20D3FF94DA6CE5A4BC82143E97002C4C89B1C8B995FABEE6229E196B92FAF3E0300809B16D5263E54D0636905FE33E66B083C1765BC115C9FEFEA17C2B4C</vt:lpwstr>
  </property>
  <property fmtid="{D5CDD505-2E9C-101B-9397-08002B2CF9AE}" pid="5" name="Business Objects Context Information3">
    <vt:lpwstr>777055C4B9B4C0FD35CD4B9AF39F58F71EDB167F5F970CF29D384FD68FB58D671AEE284464AD11F8455B110CAB82B8D15E1984271A991F7FE19D80AC8C12EF1BCEAE3F9801F6F1AB3E25A8D3117DC8DB065B0CA783B695CD64608602A743E8963F1200EBBF842A8837937F8EB87F8F5D6F55AB93BCC95352AC80FA6923BD728</vt:lpwstr>
  </property>
  <property fmtid="{D5CDD505-2E9C-101B-9397-08002B2CF9AE}" pid="6" name="Business Objects Context Information4">
    <vt:lpwstr>4348A92F2B2E05F8CF6E290474247DD0611FFE1124E5B519DB03C8C0F770FBE85DB6AD8F0858ABD36A130DF95827A0711EE4F7008F316394F827B679FE093D7FABC5B7DD03C5DC13952D68B070FEB53F72DE252238FC731723CDD36C0BAD107AC790A1336176ECDB7FD55A7A4360F8009D7D087F25B48AE7C92E22CDB2C47CE</vt:lpwstr>
  </property>
  <property fmtid="{D5CDD505-2E9C-101B-9397-08002B2CF9AE}" pid="7" name="Business Objects Context Information5">
    <vt:lpwstr>FCE551C1F84CE928CA6CC421050AA3E07CD0374302E3BB678EFD949DA838A2AA154F0C1FDA642E1C2D01D189B87276A69CAFD8A5EFF464359CB808116BB7743F150D838A01231D2E8B88E7D2B2E06611635D09F8A9A1E118208BC949D7A84863067DBCC761F74F90953586AAA591304AD14F7295BDCB085DE42CF6B1EE83E68</vt:lpwstr>
  </property>
  <property fmtid="{D5CDD505-2E9C-101B-9397-08002B2CF9AE}" pid="8" name="Business Objects Context Information6">
    <vt:lpwstr>39F9794461B700FB29E02F194D3C25708A725021F5E530E4C23ECEF21515D30565463565B2203A876DB7B903299BBA763093D2E2E23CA9B4422F27E7BE48AE4F0C1949326F6A774F260879CAAAC0AF61D414C2E6DEB3F18FFC9F7FD461C748880CFC1052CD19DB6C32B298155C240B8F6403E3C68961009D75BE7605D7819DD</vt:lpwstr>
  </property>
  <property fmtid="{D5CDD505-2E9C-101B-9397-08002B2CF9AE}" pid="9" name="Business Objects Context Information7">
    <vt:lpwstr>479DFA223</vt:lpwstr>
  </property>
</Properties>
</file>