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25" windowWidth="19425" windowHeight="6210"/>
  </bookViews>
  <sheets>
    <sheet name="Sheet1" sheetId="1" r:id="rId1"/>
  </sheets>
  <externalReferences>
    <externalReference r:id="rId2"/>
  </externalReferences>
  <definedNames>
    <definedName name="_xlnm.Print_Area" localSheetId="0">Sheet1!$A$1:$I$18</definedName>
  </definedNames>
  <calcPr calcId="145621"/>
</workbook>
</file>

<file path=xl/calcChain.xml><?xml version="1.0" encoding="utf-8"?>
<calcChain xmlns="http://schemas.openxmlformats.org/spreadsheetml/2006/main">
  <c r="E13" i="1" l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C6" i="1"/>
  <c r="C7" i="1"/>
  <c r="C8" i="1"/>
  <c r="C9" i="1"/>
  <c r="C10" i="1"/>
  <c r="C11" i="1"/>
  <c r="C5" i="1"/>
  <c r="E16" i="1" l="1"/>
  <c r="F17" i="1" l="1"/>
  <c r="E12" i="1"/>
  <c r="E14" i="1" s="1"/>
  <c r="E18" i="1" l="1"/>
  <c r="F16" i="1"/>
  <c r="F18" i="1" s="1"/>
  <c r="D12" i="1"/>
  <c r="C12" i="1"/>
</calcChain>
</file>

<file path=xl/sharedStrings.xml><?xml version="1.0" encoding="utf-8"?>
<sst xmlns="http://schemas.openxmlformats.org/spreadsheetml/2006/main" count="50" uniqueCount="39">
  <si>
    <t>School</t>
  </si>
  <si>
    <t>TOTAL</t>
  </si>
  <si>
    <t>£</t>
  </si>
  <si>
    <t>DFE</t>
  </si>
  <si>
    <t>Emailed letter to School</t>
  </si>
  <si>
    <t>Total C/fwds Balance LA &amp; High Needs</t>
  </si>
  <si>
    <t>Officer Recommendation/ Comment</t>
  </si>
  <si>
    <t>Check</t>
  </si>
  <si>
    <t>Variance shld be zero</t>
  </si>
  <si>
    <t>Roundhill Primary</t>
  </si>
  <si>
    <t>Secondary %</t>
  </si>
  <si>
    <t>Primary %</t>
  </si>
  <si>
    <t>Approve as exceptional circumstance</t>
  </si>
  <si>
    <t>Total</t>
  </si>
  <si>
    <t>Camerton Primary</t>
  </si>
  <si>
    <t>East Harptree Primary</t>
  </si>
  <si>
    <t>St Marys Primary Bath</t>
  </si>
  <si>
    <t>No</t>
  </si>
  <si>
    <t>n/a</t>
  </si>
  <si>
    <t>School Excessive Revenue Balances FY2017/2018</t>
  </si>
  <si>
    <t>Schools explanation for use of Excessive balance - FY2017-2018</t>
  </si>
  <si>
    <t>Excess balance In previous FY2016-2017?</t>
  </si>
  <si>
    <t>Excess Revenue Balance FY2017-18 (rounded)</t>
  </si>
  <si>
    <t>Threshold Balance FY2017-18</t>
  </si>
  <si>
    <t>Yes - to support potential deficit budget for FY2017-18</t>
  </si>
  <si>
    <t>Yes - to support contribution to playground and health and safety project and pupil premium for pupil with EHCP who needs 1:1 support</t>
  </si>
  <si>
    <t>Yes - to support potential academy conversion, convert KS1 library to a classroom and new staff room and support schools potential in year deficit 17-18</t>
  </si>
  <si>
    <t>Freshford Primary</t>
  </si>
  <si>
    <t>School converted to academy status from 1st April 2018. Balance at conversion date is to be determined and transferred in full to the academy</t>
  </si>
  <si>
    <t>Shoscombe Primary</t>
  </si>
  <si>
    <t>Yes - to support potential in year deficit budget for FY2017-18 due to pupil number reductions</t>
  </si>
  <si>
    <t>Twerton Infants</t>
  </si>
  <si>
    <t>The governors are trying to build up contingencies ready for academisation. The school has been advised to build up one months salary costs of £120,000 , a premises contingency and a contingency for academy central costs(4% of total income). These contingencies will be built up over 2 to 3 year period. Alongside this the school are going to use funds for school improvement</t>
  </si>
  <si>
    <t>Balance required as a contingency in respect of staff salaries when converting to Academy status for likely conversion date in October 2018 and to be used for a separate yr. 6 teacher as this year group contain a high number of SEN children</t>
  </si>
  <si>
    <t xml:space="preserve">£1,600 relates to disputed bill for Outdoor Grass area project - not part of original contract therefore will be liable for fencing as considered 'Betterment'  , £1,498 relates to loss of pupil premium funding, £1,000 relates to new 'Insight Tracker' system to align with LSP and new NFER tests  </t>
  </si>
  <si>
    <t>To support additional costs relating to the relocation of the nursery while it is being refurbished by B&amp;NES</t>
  </si>
  <si>
    <t>School closing 31st August 2018 and recharges to be made for expenditure incurred in repsect of pupils on Camerton roll by the other schools in the federation</t>
  </si>
  <si>
    <t>reminder sent to school 8.6.18 but form not received. The schools final budget plan for FY2018-19 onwards indicates they will need to retain this excessive balance in order to support a potential in year deficit budget for FY2019-20</t>
  </si>
  <si>
    <t>No justification form received, however approve to support potential in year deficit budget for FY2019-20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</si>
</sst>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Fill="1" applyBorder="1"/>
    <xf numFmtId="164" fontId="3" fillId="0" borderId="9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164" fontId="0" fillId="0" borderId="0" xfId="0" applyNumberFormat="1"/>
    <xf numFmtId="0" fontId="5" fillId="0" borderId="0" xfId="0" applyFont="1" applyAlignment="1">
      <alignment wrapText="1"/>
    </xf>
    <xf numFmtId="0" fontId="1" fillId="3" borderId="14" xfId="0" applyFont="1" applyFill="1" applyBorder="1"/>
    <xf numFmtId="10" fontId="0" fillId="0" borderId="0" xfId="0" applyNumberFormat="1"/>
    <xf numFmtId="4" fontId="0" fillId="0" borderId="0" xfId="0" applyNumberFormat="1"/>
    <xf numFmtId="0" fontId="0" fillId="0" borderId="15" xfId="0" applyBorder="1"/>
    <xf numFmtId="4" fontId="0" fillId="0" borderId="15" xfId="0" applyNumberFormat="1" applyBorder="1"/>
    <xf numFmtId="10" fontId="0" fillId="0" borderId="15" xfId="0" applyNumberFormat="1" applyBorder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3" fontId="5" fillId="3" borderId="6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5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0" fontId="5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3" fontId="0" fillId="0" borderId="0" xfId="0" applyNumberFormat="1"/>
    <xf numFmtId="0" fontId="1" fillId="2" borderId="12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 applyBorder="1"/>
    <xf numFmtId="0" fontId="1" fillId="0" borderId="0" xfId="0" applyFont="1" applyFill="1"/>
    <xf numFmtId="0" fontId="3" fillId="0" borderId="16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BF3F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cation\Finance%202000\Schools%20Strategic%20Team\End%20Of%20Year\2017-2018\EOY%20Summary%20Reports\School%20Carry%20Forwards%2017-18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Cfwds only"/>
      <sheetName val="1718 Rev agresso"/>
      <sheetName val="1718 Cap agresso"/>
      <sheetName val="16-17 Cap agresso download"/>
      <sheetName val="16-17 Rev agresso download"/>
    </sheetNames>
    <sheetDataSet>
      <sheetData sheetId="0">
        <row r="3">
          <cell r="A3">
            <v>3077</v>
          </cell>
          <cell r="B3" t="str">
            <v>CE03</v>
          </cell>
          <cell r="C3" t="str">
            <v>Bathford  Primary</v>
          </cell>
          <cell r="D3" t="str">
            <v>wendy_jefferies@BATHNES.GOV.UK</v>
          </cell>
          <cell r="E3">
            <v>685884</v>
          </cell>
          <cell r="F3">
            <v>670932.14</v>
          </cell>
          <cell r="G3">
            <v>14951.86</v>
          </cell>
          <cell r="H3">
            <v>14952</v>
          </cell>
          <cell r="I3">
            <v>18000</v>
          </cell>
          <cell r="J3">
            <v>18000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19471</v>
          </cell>
          <cell r="V3">
            <v>15237</v>
          </cell>
          <cell r="W3">
            <v>4234</v>
          </cell>
          <cell r="X3">
            <v>4234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21846</v>
          </cell>
          <cell r="AD3">
            <v>4707.9399999999996</v>
          </cell>
          <cell r="AE3">
            <v>17138.060000000001</v>
          </cell>
          <cell r="AF3">
            <v>17138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14951.86</v>
          </cell>
          <cell r="AT3">
            <v>40219</v>
          </cell>
          <cell r="AU3">
            <v>688932</v>
          </cell>
          <cell r="AV3">
            <v>744103</v>
          </cell>
          <cell r="AW3">
            <v>14952</v>
          </cell>
          <cell r="AX3">
            <v>59528</v>
          </cell>
          <cell r="AY3">
            <v>0</v>
          </cell>
          <cell r="AZ3">
            <v>2.0099999999999998</v>
          </cell>
          <cell r="BA3">
            <v>59528</v>
          </cell>
          <cell r="BB3">
            <v>25000</v>
          </cell>
          <cell r="BG3">
            <v>21372.06</v>
          </cell>
          <cell r="BH3">
            <v>36323.919999999998</v>
          </cell>
        </row>
        <row r="4">
          <cell r="A4">
            <v>2237</v>
          </cell>
          <cell r="B4" t="str">
            <v>CE05</v>
          </cell>
          <cell r="C4" t="str">
            <v>Bishop Sutton Primary</v>
          </cell>
          <cell r="D4" t="str">
            <v>Bishop Sutton Primary School</v>
          </cell>
          <cell r="E4">
            <v>587308</v>
          </cell>
          <cell r="F4">
            <v>585565.25</v>
          </cell>
          <cell r="G4">
            <v>1742.75</v>
          </cell>
          <cell r="H4">
            <v>1743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6957</v>
          </cell>
          <cell r="V4">
            <v>3428.72</v>
          </cell>
          <cell r="W4">
            <v>3528.28</v>
          </cell>
          <cell r="X4">
            <v>3528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1742.75</v>
          </cell>
          <cell r="AT4">
            <v>17517</v>
          </cell>
          <cell r="AU4">
            <v>585565</v>
          </cell>
          <cell r="AV4">
            <v>604825</v>
          </cell>
          <cell r="AW4">
            <v>1743</v>
          </cell>
          <cell r="AX4">
            <v>48386</v>
          </cell>
          <cell r="AY4">
            <v>0</v>
          </cell>
          <cell r="AZ4">
            <v>0.28999999999999998</v>
          </cell>
          <cell r="BA4">
            <v>48386</v>
          </cell>
          <cell r="BB4">
            <v>25000</v>
          </cell>
          <cell r="BG4">
            <v>3528.28</v>
          </cell>
          <cell r="BH4">
            <v>5271.0300000000007</v>
          </cell>
        </row>
        <row r="5">
          <cell r="A5">
            <v>3078</v>
          </cell>
          <cell r="B5" t="str">
            <v>CE06</v>
          </cell>
          <cell r="C5" t="str">
            <v>Cameley Primary</v>
          </cell>
          <cell r="D5" t="str">
            <v>Cameley Primary School</v>
          </cell>
          <cell r="E5">
            <v>465050</v>
          </cell>
          <cell r="F5">
            <v>453383.42</v>
          </cell>
          <cell r="G5">
            <v>11666.58</v>
          </cell>
          <cell r="H5">
            <v>11667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-29610.95</v>
          </cell>
          <cell r="O5">
            <v>29610.95</v>
          </cell>
          <cell r="P5">
            <v>29611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3852</v>
          </cell>
          <cell r="V5">
            <v>3852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41277.53</v>
          </cell>
          <cell r="AT5">
            <v>13198</v>
          </cell>
          <cell r="AU5">
            <v>453383</v>
          </cell>
          <cell r="AV5">
            <v>478248</v>
          </cell>
          <cell r="AW5">
            <v>11667</v>
          </cell>
          <cell r="AX5">
            <v>38260</v>
          </cell>
          <cell r="AY5">
            <v>0</v>
          </cell>
          <cell r="AZ5">
            <v>2.44</v>
          </cell>
          <cell r="BA5">
            <v>38260</v>
          </cell>
          <cell r="BB5">
            <v>25000</v>
          </cell>
          <cell r="BG5">
            <v>0</v>
          </cell>
          <cell r="BH5">
            <v>41277.53</v>
          </cell>
        </row>
        <row r="6">
          <cell r="A6">
            <v>3079</v>
          </cell>
          <cell r="B6" t="str">
            <v>CE07</v>
          </cell>
          <cell r="C6" t="str">
            <v>Camerton Primary</v>
          </cell>
          <cell r="D6" t="str">
            <v>Camerton Primary School</v>
          </cell>
          <cell r="E6">
            <v>290104</v>
          </cell>
          <cell r="F6">
            <v>183165.57</v>
          </cell>
          <cell r="G6">
            <v>106938.43</v>
          </cell>
          <cell r="H6">
            <v>106938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4224</v>
          </cell>
          <cell r="V6">
            <v>0</v>
          </cell>
          <cell r="W6">
            <v>4224</v>
          </cell>
          <cell r="X6">
            <v>4224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106938.43</v>
          </cell>
          <cell r="AT6">
            <v>7293</v>
          </cell>
          <cell r="AU6">
            <v>183166</v>
          </cell>
          <cell r="AV6">
            <v>297397</v>
          </cell>
          <cell r="AW6">
            <v>106938</v>
          </cell>
          <cell r="AX6">
            <v>25000</v>
          </cell>
          <cell r="AY6">
            <v>81938</v>
          </cell>
          <cell r="AZ6">
            <v>35.96</v>
          </cell>
          <cell r="BA6">
            <v>23792</v>
          </cell>
          <cell r="BB6">
            <v>25000</v>
          </cell>
          <cell r="BG6">
            <v>4224</v>
          </cell>
          <cell r="BH6">
            <v>111162.43</v>
          </cell>
        </row>
        <row r="7">
          <cell r="A7">
            <v>2260</v>
          </cell>
          <cell r="B7" t="str">
            <v>CE08</v>
          </cell>
          <cell r="C7" t="str">
            <v>Castle Primary</v>
          </cell>
          <cell r="D7" t="str">
            <v>Ali_Richards@BATHNES.GOV.UK</v>
          </cell>
          <cell r="E7">
            <v>1218752</v>
          </cell>
          <cell r="F7">
            <v>1241680.99</v>
          </cell>
          <cell r="G7">
            <v>-22928.99</v>
          </cell>
          <cell r="H7">
            <v>-22929</v>
          </cell>
          <cell r="I7">
            <v>18057</v>
          </cell>
          <cell r="J7">
            <v>18057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14102</v>
          </cell>
          <cell r="V7">
            <v>13994</v>
          </cell>
          <cell r="W7">
            <v>108</v>
          </cell>
          <cell r="X7">
            <v>108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-22928.99</v>
          </cell>
          <cell r="AT7">
            <v>28887</v>
          </cell>
          <cell r="AU7">
            <v>1259738</v>
          </cell>
          <cell r="AV7">
            <v>1265696</v>
          </cell>
          <cell r="AW7">
            <v>-22929</v>
          </cell>
          <cell r="AX7">
            <v>101256</v>
          </cell>
          <cell r="AY7">
            <v>0</v>
          </cell>
          <cell r="AZ7">
            <v>-1.81</v>
          </cell>
          <cell r="BA7">
            <v>101256</v>
          </cell>
          <cell r="BB7">
            <v>25000</v>
          </cell>
          <cell r="BG7">
            <v>108</v>
          </cell>
          <cell r="BH7">
            <v>-22820.99</v>
          </cell>
        </row>
        <row r="8">
          <cell r="A8">
            <v>2238</v>
          </cell>
          <cell r="B8" t="str">
            <v>CE11</v>
          </cell>
          <cell r="C8" t="str">
            <v>Chew Magna Primary</v>
          </cell>
          <cell r="D8" t="str">
            <v>Chew Magna Primary School</v>
          </cell>
          <cell r="E8">
            <v>468249</v>
          </cell>
          <cell r="F8">
            <v>466736.39</v>
          </cell>
          <cell r="G8">
            <v>1512.61</v>
          </cell>
          <cell r="H8">
            <v>1513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10419</v>
          </cell>
          <cell r="V8">
            <v>10419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1512.61</v>
          </cell>
          <cell r="AT8">
            <v>14256</v>
          </cell>
          <cell r="AU8">
            <v>466736</v>
          </cell>
          <cell r="AV8">
            <v>482505</v>
          </cell>
          <cell r="AW8">
            <v>1513</v>
          </cell>
          <cell r="AX8">
            <v>38600</v>
          </cell>
          <cell r="AY8">
            <v>0</v>
          </cell>
          <cell r="AZ8">
            <v>0.31</v>
          </cell>
          <cell r="BA8">
            <v>38600</v>
          </cell>
          <cell r="BB8">
            <v>25000</v>
          </cell>
          <cell r="BG8">
            <v>0</v>
          </cell>
          <cell r="BH8">
            <v>1512.61</v>
          </cell>
        </row>
        <row r="9">
          <cell r="A9">
            <v>3086</v>
          </cell>
          <cell r="B9" t="str">
            <v>CE16</v>
          </cell>
          <cell r="C9" t="str">
            <v>East Harptree Primary</v>
          </cell>
          <cell r="D9" t="str">
            <v>East Harptree Primary School</v>
          </cell>
          <cell r="E9">
            <v>414597</v>
          </cell>
          <cell r="F9">
            <v>377803.41</v>
          </cell>
          <cell r="G9">
            <v>36793.589999999997</v>
          </cell>
          <cell r="H9">
            <v>36794</v>
          </cell>
          <cell r="I9">
            <v>14910</v>
          </cell>
          <cell r="J9">
            <v>12321.84</v>
          </cell>
          <cell r="K9">
            <v>2588.16</v>
          </cell>
          <cell r="L9">
            <v>2588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6357</v>
          </cell>
          <cell r="V9">
            <v>6357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6000</v>
          </cell>
          <cell r="AD9">
            <v>6000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39381.75</v>
          </cell>
          <cell r="AT9">
            <v>16993</v>
          </cell>
          <cell r="AU9">
            <v>390125</v>
          </cell>
          <cell r="AV9">
            <v>446500</v>
          </cell>
          <cell r="AW9">
            <v>39382</v>
          </cell>
          <cell r="AX9">
            <v>35720</v>
          </cell>
          <cell r="AY9">
            <v>3662</v>
          </cell>
          <cell r="AZ9">
            <v>8.82</v>
          </cell>
          <cell r="BA9">
            <v>35720</v>
          </cell>
          <cell r="BB9">
            <v>25000</v>
          </cell>
          <cell r="BG9">
            <v>0</v>
          </cell>
          <cell r="BH9">
            <v>39381.75</v>
          </cell>
        </row>
        <row r="10">
          <cell r="A10">
            <v>3092</v>
          </cell>
          <cell r="B10" t="str">
            <v>CE19</v>
          </cell>
          <cell r="C10" t="str">
            <v>Freshford Primary</v>
          </cell>
          <cell r="D10" t="str">
            <v>wendy_jefferies@BATHNES.GOV.UK</v>
          </cell>
          <cell r="E10">
            <v>626632</v>
          </cell>
          <cell r="F10">
            <v>573015.05000000005</v>
          </cell>
          <cell r="G10">
            <v>53616.95</v>
          </cell>
          <cell r="H10">
            <v>53617</v>
          </cell>
          <cell r="I10">
            <v>0</v>
          </cell>
          <cell r="J10">
            <v>-1624.46</v>
          </cell>
          <cell r="K10">
            <v>1624.46</v>
          </cell>
          <cell r="L10">
            <v>1624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20650</v>
          </cell>
          <cell r="V10">
            <v>3792</v>
          </cell>
          <cell r="W10">
            <v>16858</v>
          </cell>
          <cell r="X10">
            <v>16858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-5062.51</v>
          </cell>
          <cell r="AQ10">
            <v>5062.51</v>
          </cell>
          <cell r="AR10">
            <v>5063</v>
          </cell>
          <cell r="AS10">
            <v>55241.409999999996</v>
          </cell>
          <cell r="AT10">
            <v>17958</v>
          </cell>
          <cell r="AU10">
            <v>571391</v>
          </cell>
          <cell r="AV10">
            <v>644590</v>
          </cell>
          <cell r="AW10">
            <v>55241</v>
          </cell>
          <cell r="AX10">
            <v>51567</v>
          </cell>
          <cell r="AY10">
            <v>3674</v>
          </cell>
          <cell r="AZ10">
            <v>8.57</v>
          </cell>
          <cell r="BA10">
            <v>51567</v>
          </cell>
          <cell r="BB10">
            <v>25000</v>
          </cell>
          <cell r="BG10">
            <v>21920.510000000002</v>
          </cell>
          <cell r="BH10">
            <v>77161.919999999998</v>
          </cell>
        </row>
        <row r="11">
          <cell r="A11">
            <v>3449</v>
          </cell>
          <cell r="B11" t="str">
            <v>CE92</v>
          </cell>
          <cell r="C11" t="str">
            <v>Newbridge Primary</v>
          </cell>
          <cell r="D11" t="str">
            <v>Tracey_Lynch@BATHNES.GOV.UK</v>
          </cell>
          <cell r="E11">
            <v>1550525</v>
          </cell>
          <cell r="F11">
            <v>1518732.71</v>
          </cell>
          <cell r="G11">
            <v>31792.29</v>
          </cell>
          <cell r="H11">
            <v>31792</v>
          </cell>
          <cell r="I11">
            <v>37215</v>
          </cell>
          <cell r="J11">
            <v>27833.56</v>
          </cell>
          <cell r="K11">
            <v>9381.44</v>
          </cell>
          <cell r="L11">
            <v>9381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10233</v>
          </cell>
          <cell r="V11">
            <v>9839.31</v>
          </cell>
          <cell r="W11">
            <v>393.69</v>
          </cell>
          <cell r="X11">
            <v>394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41173.730000000003</v>
          </cell>
          <cell r="AT11">
            <v>43959</v>
          </cell>
          <cell r="AU11">
            <v>1546566</v>
          </cell>
          <cell r="AV11">
            <v>1631699</v>
          </cell>
          <cell r="AW11">
            <v>41173</v>
          </cell>
          <cell r="AX11">
            <v>130536</v>
          </cell>
          <cell r="AY11">
            <v>0</v>
          </cell>
          <cell r="AZ11">
            <v>2.52</v>
          </cell>
          <cell r="BA11">
            <v>130536</v>
          </cell>
          <cell r="BB11">
            <v>25000</v>
          </cell>
          <cell r="BG11">
            <v>393.69</v>
          </cell>
          <cell r="BH11">
            <v>41567.420000000006</v>
          </cell>
        </row>
        <row r="12">
          <cell r="A12">
            <v>2243</v>
          </cell>
          <cell r="B12" t="str">
            <v>CE32</v>
          </cell>
          <cell r="C12" t="str">
            <v>Paulton Infants</v>
          </cell>
          <cell r="D12" t="str">
            <v>Paulton Infant School</v>
          </cell>
          <cell r="E12">
            <v>849859</v>
          </cell>
          <cell r="F12">
            <v>819553.79</v>
          </cell>
          <cell r="G12">
            <v>30305.21</v>
          </cell>
          <cell r="H12">
            <v>30305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8964</v>
          </cell>
          <cell r="V12">
            <v>4413</v>
          </cell>
          <cell r="W12">
            <v>4551</v>
          </cell>
          <cell r="X12">
            <v>4551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30305.21</v>
          </cell>
          <cell r="AT12">
            <v>24657</v>
          </cell>
          <cell r="AU12">
            <v>819554</v>
          </cell>
          <cell r="AV12">
            <v>874516</v>
          </cell>
          <cell r="AW12">
            <v>30305</v>
          </cell>
          <cell r="AX12">
            <v>69961</v>
          </cell>
          <cell r="AY12">
            <v>0</v>
          </cell>
          <cell r="AZ12">
            <v>3.47</v>
          </cell>
          <cell r="BA12">
            <v>69961</v>
          </cell>
          <cell r="BB12">
            <v>25000</v>
          </cell>
          <cell r="BG12">
            <v>4551</v>
          </cell>
          <cell r="BH12">
            <v>34856.21</v>
          </cell>
        </row>
        <row r="13">
          <cell r="A13">
            <v>2270</v>
          </cell>
          <cell r="B13" t="str">
            <v>CE33</v>
          </cell>
          <cell r="C13" t="str">
            <v>Paulton Juniors</v>
          </cell>
          <cell r="D13" t="str">
            <v>Paulton Junior School</v>
          </cell>
          <cell r="E13">
            <v>1060336</v>
          </cell>
          <cell r="F13">
            <v>973645.93</v>
          </cell>
          <cell r="G13">
            <v>86690.07</v>
          </cell>
          <cell r="H13">
            <v>86690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-26331.91</v>
          </cell>
          <cell r="AM13">
            <v>26331.91</v>
          </cell>
          <cell r="AN13">
            <v>26332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86690.07</v>
          </cell>
          <cell r="AT13">
            <v>28359</v>
          </cell>
          <cell r="AU13">
            <v>973646</v>
          </cell>
          <cell r="AV13">
            <v>1088695</v>
          </cell>
          <cell r="AW13">
            <v>86690</v>
          </cell>
          <cell r="AX13">
            <v>87096</v>
          </cell>
          <cell r="AY13">
            <v>0</v>
          </cell>
          <cell r="AZ13">
            <v>7.96</v>
          </cell>
          <cell r="BA13">
            <v>87096</v>
          </cell>
          <cell r="BB13">
            <v>25000</v>
          </cell>
          <cell r="BG13">
            <v>26331.91</v>
          </cell>
          <cell r="BH13">
            <v>113021.98000000001</v>
          </cell>
        </row>
        <row r="14">
          <cell r="A14">
            <v>2246</v>
          </cell>
          <cell r="B14" t="str">
            <v>CE35</v>
          </cell>
          <cell r="C14" t="str">
            <v>Pensford Primary</v>
          </cell>
          <cell r="D14" t="str">
            <v>Pensford Primary School</v>
          </cell>
          <cell r="E14">
            <v>359360</v>
          </cell>
          <cell r="F14">
            <v>341588.13</v>
          </cell>
          <cell r="G14">
            <v>17771.87</v>
          </cell>
          <cell r="H14">
            <v>17772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8719</v>
          </cell>
          <cell r="V14">
            <v>6186.71</v>
          </cell>
          <cell r="W14">
            <v>2532.29</v>
          </cell>
          <cell r="X14">
            <v>2532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17771.87</v>
          </cell>
          <cell r="AT14">
            <v>17259</v>
          </cell>
          <cell r="AU14">
            <v>341588</v>
          </cell>
          <cell r="AV14">
            <v>376619</v>
          </cell>
          <cell r="AW14">
            <v>17772</v>
          </cell>
          <cell r="AX14">
            <v>30130</v>
          </cell>
          <cell r="AY14">
            <v>0</v>
          </cell>
          <cell r="AZ14">
            <v>4.72</v>
          </cell>
          <cell r="BA14">
            <v>30130</v>
          </cell>
          <cell r="BB14">
            <v>25000</v>
          </cell>
          <cell r="BG14">
            <v>2532.29</v>
          </cell>
          <cell r="BH14">
            <v>20304.16</v>
          </cell>
        </row>
        <row r="15">
          <cell r="A15">
            <v>3347</v>
          </cell>
          <cell r="B15" t="str">
            <v>CE55</v>
          </cell>
          <cell r="C15" t="str">
            <v>Shoscombe Primary</v>
          </cell>
          <cell r="D15" t="str">
            <v>Shoscombe Primary School</v>
          </cell>
          <cell r="E15">
            <v>481972</v>
          </cell>
          <cell r="F15">
            <v>416131.4</v>
          </cell>
          <cell r="G15">
            <v>65840.600000000006</v>
          </cell>
          <cell r="H15">
            <v>65841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65840.600000000006</v>
          </cell>
          <cell r="AT15">
            <v>46580</v>
          </cell>
          <cell r="AU15">
            <v>416131</v>
          </cell>
          <cell r="AV15">
            <v>528552</v>
          </cell>
          <cell r="AW15">
            <v>65841</v>
          </cell>
          <cell r="AX15">
            <v>42284</v>
          </cell>
          <cell r="AY15">
            <v>23557</v>
          </cell>
          <cell r="AZ15">
            <v>12.46</v>
          </cell>
          <cell r="BA15">
            <v>42284</v>
          </cell>
          <cell r="BB15">
            <v>25000</v>
          </cell>
          <cell r="BG15">
            <v>0</v>
          </cell>
          <cell r="BH15">
            <v>65840.600000000006</v>
          </cell>
        </row>
        <row r="16">
          <cell r="A16">
            <v>2158</v>
          </cell>
          <cell r="B16" t="str">
            <v>CE56</v>
          </cell>
          <cell r="C16" t="str">
            <v>Roundhill Primary</v>
          </cell>
          <cell r="D16" t="str">
            <v>Roundhill Primary</v>
          </cell>
          <cell r="E16">
            <v>1783767</v>
          </cell>
          <cell r="F16">
            <v>1540274.16</v>
          </cell>
          <cell r="G16">
            <v>243492.84</v>
          </cell>
          <cell r="H16">
            <v>243493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8728</v>
          </cell>
          <cell r="V16">
            <v>0</v>
          </cell>
          <cell r="W16">
            <v>8728</v>
          </cell>
          <cell r="X16">
            <v>8728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35221</v>
          </cell>
          <cell r="AL16">
            <v>29049.91</v>
          </cell>
          <cell r="AM16">
            <v>6171.09</v>
          </cell>
          <cell r="AN16">
            <v>6171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243492.84</v>
          </cell>
          <cell r="AT16">
            <v>52298</v>
          </cell>
          <cell r="AU16">
            <v>1540274</v>
          </cell>
          <cell r="AV16">
            <v>1836065</v>
          </cell>
          <cell r="AW16">
            <v>243493</v>
          </cell>
          <cell r="AX16">
            <v>146885</v>
          </cell>
          <cell r="AY16">
            <v>96608</v>
          </cell>
          <cell r="AZ16">
            <v>13.26</v>
          </cell>
          <cell r="BA16">
            <v>146885</v>
          </cell>
          <cell r="BB16">
            <v>25000</v>
          </cell>
          <cell r="BG16">
            <v>14899.09</v>
          </cell>
          <cell r="BH16">
            <v>258391.93</v>
          </cell>
        </row>
        <row r="17">
          <cell r="A17">
            <v>2248</v>
          </cell>
          <cell r="B17" t="str">
            <v>CE58</v>
          </cell>
          <cell r="C17" t="str">
            <v>Stanton Drew Primary</v>
          </cell>
          <cell r="D17" t="str">
            <v>Stanton Drew Primary</v>
          </cell>
          <cell r="E17">
            <v>306795</v>
          </cell>
          <cell r="F17">
            <v>306516.58</v>
          </cell>
          <cell r="G17">
            <v>278.42</v>
          </cell>
          <cell r="H17">
            <v>278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6291</v>
          </cell>
          <cell r="V17">
            <v>6291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278.42</v>
          </cell>
          <cell r="AT17">
            <v>9585</v>
          </cell>
          <cell r="AU17">
            <v>306517</v>
          </cell>
          <cell r="AV17">
            <v>316380</v>
          </cell>
          <cell r="AW17">
            <v>278</v>
          </cell>
          <cell r="AX17">
            <v>25310</v>
          </cell>
          <cell r="AY17">
            <v>0</v>
          </cell>
          <cell r="AZ17">
            <v>0.09</v>
          </cell>
          <cell r="BA17">
            <v>25310</v>
          </cell>
          <cell r="BB17">
            <v>25000</v>
          </cell>
          <cell r="BG17">
            <v>0</v>
          </cell>
          <cell r="BH17">
            <v>278.42</v>
          </cell>
        </row>
        <row r="18">
          <cell r="A18">
            <v>3424</v>
          </cell>
          <cell r="B18" t="str">
            <v>CE38</v>
          </cell>
          <cell r="C18" t="str">
            <v>St John's, Bath Primary</v>
          </cell>
          <cell r="D18" t="str">
            <v>stjohnsbath_pri@BATHNES.GOV.UK</v>
          </cell>
          <cell r="E18">
            <v>1135565</v>
          </cell>
          <cell r="F18">
            <v>1138587.8400000001</v>
          </cell>
          <cell r="G18">
            <v>-3022.84</v>
          </cell>
          <cell r="H18">
            <v>-3023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-3022.84</v>
          </cell>
          <cell r="AT18">
            <v>34177</v>
          </cell>
          <cell r="AU18">
            <v>1138588</v>
          </cell>
          <cell r="AV18">
            <v>1169742</v>
          </cell>
          <cell r="AW18">
            <v>-3023</v>
          </cell>
          <cell r="AX18">
            <v>93579</v>
          </cell>
          <cell r="AY18">
            <v>0</v>
          </cell>
          <cell r="AZ18">
            <v>-0.26</v>
          </cell>
          <cell r="BA18">
            <v>93579</v>
          </cell>
          <cell r="BB18">
            <v>25000</v>
          </cell>
          <cell r="BG18">
            <v>0</v>
          </cell>
          <cell r="BH18">
            <v>-3022.84</v>
          </cell>
        </row>
        <row r="19">
          <cell r="A19">
            <v>3107</v>
          </cell>
          <cell r="B19" t="str">
            <v>CE41</v>
          </cell>
          <cell r="C19" t="str">
            <v>St Julian's, Wellow Primary</v>
          </cell>
          <cell r="D19" t="str">
            <v>St Julian's Primary School</v>
          </cell>
          <cell r="E19">
            <v>447377</v>
          </cell>
          <cell r="F19">
            <v>420791.4</v>
          </cell>
          <cell r="G19">
            <v>26585.599999999999</v>
          </cell>
          <cell r="H19">
            <v>26586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16554</v>
          </cell>
          <cell r="V19">
            <v>6522</v>
          </cell>
          <cell r="W19">
            <v>10032</v>
          </cell>
          <cell r="X19">
            <v>10032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26585.599999999999</v>
          </cell>
          <cell r="AT19">
            <v>13639</v>
          </cell>
          <cell r="AU19">
            <v>420791</v>
          </cell>
          <cell r="AV19">
            <v>461016</v>
          </cell>
          <cell r="AW19">
            <v>26586</v>
          </cell>
          <cell r="AX19">
            <v>36881</v>
          </cell>
          <cell r="AY19">
            <v>0</v>
          </cell>
          <cell r="AZ19">
            <v>5.77</v>
          </cell>
          <cell r="BA19">
            <v>36881</v>
          </cell>
          <cell r="BB19">
            <v>25000</v>
          </cell>
          <cell r="BG19">
            <v>10032</v>
          </cell>
          <cell r="BH19">
            <v>36617.599999999999</v>
          </cell>
        </row>
        <row r="20">
          <cell r="A20">
            <v>3448</v>
          </cell>
          <cell r="B20" t="str">
            <v>CE93</v>
          </cell>
          <cell r="C20" t="str">
            <v>St Keyna Primary</v>
          </cell>
          <cell r="D20" t="str">
            <v>st keyna primary school</v>
          </cell>
          <cell r="E20">
            <v>832491</v>
          </cell>
          <cell r="F20">
            <v>888768.24</v>
          </cell>
          <cell r="G20">
            <v>-56277.24</v>
          </cell>
          <cell r="H20">
            <v>-56277</v>
          </cell>
          <cell r="I20">
            <v>30528</v>
          </cell>
          <cell r="J20">
            <v>30528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13145</v>
          </cell>
          <cell r="V20">
            <v>6410.95</v>
          </cell>
          <cell r="W20">
            <v>6734.05</v>
          </cell>
          <cell r="X20">
            <v>6734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-56277.24</v>
          </cell>
          <cell r="AT20">
            <v>56511</v>
          </cell>
          <cell r="AU20">
            <v>919296</v>
          </cell>
          <cell r="AV20">
            <v>919530</v>
          </cell>
          <cell r="AW20">
            <v>-56277</v>
          </cell>
          <cell r="AX20">
            <v>73562</v>
          </cell>
          <cell r="AY20">
            <v>0</v>
          </cell>
          <cell r="AZ20">
            <v>-6.12</v>
          </cell>
          <cell r="BA20">
            <v>73562</v>
          </cell>
          <cell r="BB20">
            <v>25000</v>
          </cell>
          <cell r="BG20">
            <v>6734.05</v>
          </cell>
          <cell r="BH20">
            <v>-49543.189999999995</v>
          </cell>
        </row>
        <row r="21">
          <cell r="A21">
            <v>3425</v>
          </cell>
          <cell r="B21" t="str">
            <v>CE43</v>
          </cell>
          <cell r="C21" t="str">
            <v>St Mary's, Bath Primary</v>
          </cell>
          <cell r="D21" t="str">
            <v>stmarysbath_pri@BATHNES.GOV.UK</v>
          </cell>
          <cell r="E21">
            <v>802261</v>
          </cell>
          <cell r="F21">
            <v>740628.27</v>
          </cell>
          <cell r="G21">
            <v>61632.73</v>
          </cell>
          <cell r="H21">
            <v>61633</v>
          </cell>
          <cell r="I21">
            <v>3415</v>
          </cell>
          <cell r="J21">
            <v>-6589.59</v>
          </cell>
          <cell r="K21">
            <v>10004.59</v>
          </cell>
          <cell r="L21">
            <v>10005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250</v>
          </cell>
          <cell r="AD21">
            <v>0</v>
          </cell>
          <cell r="AE21">
            <v>250</v>
          </cell>
          <cell r="AF21">
            <v>250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71637.320000000007</v>
          </cell>
          <cell r="AT21">
            <v>22277</v>
          </cell>
          <cell r="AU21">
            <v>734039</v>
          </cell>
          <cell r="AV21">
            <v>827953</v>
          </cell>
          <cell r="AW21">
            <v>71638</v>
          </cell>
          <cell r="AX21">
            <v>66236</v>
          </cell>
          <cell r="AY21">
            <v>5402</v>
          </cell>
          <cell r="AZ21">
            <v>8.65</v>
          </cell>
          <cell r="BA21">
            <v>66236</v>
          </cell>
          <cell r="BB21">
            <v>25000</v>
          </cell>
          <cell r="BG21">
            <v>250</v>
          </cell>
          <cell r="BH21">
            <v>71887.320000000007</v>
          </cell>
        </row>
        <row r="22">
          <cell r="A22">
            <v>3105</v>
          </cell>
          <cell r="B22" t="str">
            <v>CE44</v>
          </cell>
          <cell r="C22" t="str">
            <v>St Mary's, Timsbury Primary</v>
          </cell>
          <cell r="D22" t="str">
            <v>stmarystimsbury_pri@BATHNES.GOV.UK</v>
          </cell>
          <cell r="E22">
            <v>701354</v>
          </cell>
          <cell r="F22">
            <v>705563.9</v>
          </cell>
          <cell r="G22">
            <v>-4209.8999999999996</v>
          </cell>
          <cell r="H22">
            <v>-4210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5879</v>
          </cell>
          <cell r="V22">
            <v>5879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-4209.8999999999996</v>
          </cell>
          <cell r="AT22">
            <v>19368</v>
          </cell>
          <cell r="AU22">
            <v>705564</v>
          </cell>
          <cell r="AV22">
            <v>720722</v>
          </cell>
          <cell r="AW22">
            <v>-4210</v>
          </cell>
          <cell r="AX22">
            <v>57658</v>
          </cell>
          <cell r="AY22">
            <v>0</v>
          </cell>
          <cell r="AZ22">
            <v>-0.57999999999999996</v>
          </cell>
          <cell r="BA22">
            <v>57658</v>
          </cell>
          <cell r="BB22">
            <v>25000</v>
          </cell>
          <cell r="BG22">
            <v>0</v>
          </cell>
          <cell r="BH22">
            <v>-4209.8999999999996</v>
          </cell>
        </row>
        <row r="23">
          <cell r="A23">
            <v>3109</v>
          </cell>
          <cell r="B23" t="str">
            <v>CE45</v>
          </cell>
          <cell r="C23" t="str">
            <v>St Mary's, Writhlington Primary</v>
          </cell>
          <cell r="D23" t="str">
            <v>stmaryswrithlington_pri@BATHNES.GOV.UK</v>
          </cell>
          <cell r="E23">
            <v>663266</v>
          </cell>
          <cell r="F23">
            <v>628519.43000000005</v>
          </cell>
          <cell r="G23">
            <v>34746.57</v>
          </cell>
          <cell r="H23">
            <v>34747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10630</v>
          </cell>
          <cell r="V23">
            <v>10630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34746.57</v>
          </cell>
          <cell r="AT23">
            <v>25402</v>
          </cell>
          <cell r="AU23">
            <v>628519</v>
          </cell>
          <cell r="AV23">
            <v>688668</v>
          </cell>
          <cell r="AW23">
            <v>34747</v>
          </cell>
          <cell r="AX23">
            <v>55093</v>
          </cell>
          <cell r="AY23">
            <v>0</v>
          </cell>
          <cell r="AZ23">
            <v>5.05</v>
          </cell>
          <cell r="BA23">
            <v>55093</v>
          </cell>
          <cell r="BB23">
            <v>25000</v>
          </cell>
          <cell r="BG23">
            <v>0</v>
          </cell>
          <cell r="BH23">
            <v>34746.57</v>
          </cell>
        </row>
        <row r="24">
          <cell r="A24">
            <v>3035</v>
          </cell>
          <cell r="B24" t="str">
            <v>CE46</v>
          </cell>
          <cell r="C24" t="str">
            <v>St Michaels CofE, Twerton Primary</v>
          </cell>
          <cell r="D24" t="str">
            <v>wendy_jefferies@BATHNES.GOV.UK</v>
          </cell>
          <cell r="E24">
            <v>1121736</v>
          </cell>
          <cell r="F24">
            <v>1067507.81</v>
          </cell>
          <cell r="G24">
            <v>54228.19</v>
          </cell>
          <cell r="H24">
            <v>54228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-47568.12</v>
          </cell>
          <cell r="O24">
            <v>47568.12</v>
          </cell>
          <cell r="P24">
            <v>47568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11612</v>
          </cell>
          <cell r="V24">
            <v>4429</v>
          </cell>
          <cell r="W24">
            <v>7183</v>
          </cell>
          <cell r="X24">
            <v>7183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101796.31</v>
          </cell>
          <cell r="AT24">
            <v>19192</v>
          </cell>
          <cell r="AU24">
            <v>1067508</v>
          </cell>
          <cell r="AV24">
            <v>1140928</v>
          </cell>
          <cell r="AW24">
            <v>54228</v>
          </cell>
          <cell r="AX24">
            <v>91274</v>
          </cell>
          <cell r="AY24">
            <v>0</v>
          </cell>
          <cell r="AZ24">
            <v>4.75</v>
          </cell>
          <cell r="BA24">
            <v>91274</v>
          </cell>
          <cell r="BB24">
            <v>25000</v>
          </cell>
          <cell r="BG24">
            <v>7183</v>
          </cell>
          <cell r="BH24">
            <v>108979.31</v>
          </cell>
        </row>
        <row r="25">
          <cell r="A25">
            <v>3446</v>
          </cell>
          <cell r="B25" t="str">
            <v>CE87</v>
          </cell>
          <cell r="C25" t="str">
            <v>St Nicholas Primary</v>
          </cell>
          <cell r="D25" t="str">
            <v>St Nicholas Primary School</v>
          </cell>
          <cell r="E25">
            <v>1017378</v>
          </cell>
          <cell r="F25">
            <v>968970.82</v>
          </cell>
          <cell r="G25">
            <v>48407.18</v>
          </cell>
          <cell r="H25">
            <v>48407</v>
          </cell>
          <cell r="I25">
            <v>25054</v>
          </cell>
          <cell r="J25">
            <v>49312.69</v>
          </cell>
          <cell r="K25">
            <v>-24258.69</v>
          </cell>
          <cell r="L25">
            <v>-24259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722</v>
          </cell>
          <cell r="V25">
            <v>0</v>
          </cell>
          <cell r="W25">
            <v>722</v>
          </cell>
          <cell r="X25">
            <v>722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24148.49</v>
          </cell>
          <cell r="AT25">
            <v>48538</v>
          </cell>
          <cell r="AU25">
            <v>1018284</v>
          </cell>
          <cell r="AV25">
            <v>1090970</v>
          </cell>
          <cell r="AW25">
            <v>24148</v>
          </cell>
          <cell r="AX25">
            <v>87278</v>
          </cell>
          <cell r="AY25">
            <v>0</v>
          </cell>
          <cell r="AZ25">
            <v>2.21</v>
          </cell>
          <cell r="BA25">
            <v>87278</v>
          </cell>
          <cell r="BB25">
            <v>25000</v>
          </cell>
          <cell r="BG25">
            <v>722</v>
          </cell>
          <cell r="BH25">
            <v>24870.49</v>
          </cell>
        </row>
        <row r="26">
          <cell r="A26">
            <v>3103</v>
          </cell>
          <cell r="B26" t="str">
            <v>CE59</v>
          </cell>
          <cell r="C26" t="str">
            <v>Swainswick Primary</v>
          </cell>
          <cell r="D26" t="str">
            <v>Swainswick Primary School</v>
          </cell>
          <cell r="E26">
            <v>325796</v>
          </cell>
          <cell r="F26">
            <v>340386.58</v>
          </cell>
          <cell r="G26">
            <v>-14590.58</v>
          </cell>
          <cell r="H26">
            <v>-14591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3569</v>
          </cell>
          <cell r="V26">
            <v>5522</v>
          </cell>
          <cell r="W26">
            <v>-1953</v>
          </cell>
          <cell r="X26">
            <v>-1953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-14590.58</v>
          </cell>
          <cell r="AT26">
            <v>10731</v>
          </cell>
          <cell r="AU26">
            <v>340387</v>
          </cell>
          <cell r="AV26">
            <v>336527</v>
          </cell>
          <cell r="AW26">
            <v>-14591</v>
          </cell>
          <cell r="AX26">
            <v>26922</v>
          </cell>
          <cell r="AY26">
            <v>0</v>
          </cell>
          <cell r="AZ26">
            <v>-4.34</v>
          </cell>
          <cell r="BA26">
            <v>26922</v>
          </cell>
          <cell r="BB26">
            <v>25000</v>
          </cell>
          <cell r="BG26">
            <v>-1953</v>
          </cell>
          <cell r="BH26">
            <v>-16543.580000000002</v>
          </cell>
        </row>
        <row r="27">
          <cell r="A27">
            <v>2160</v>
          </cell>
          <cell r="B27" t="str">
            <v>CE61</v>
          </cell>
          <cell r="C27" t="str">
            <v>Twerton Infants</v>
          </cell>
          <cell r="D27" t="str">
            <v>Twerton Infant School</v>
          </cell>
          <cell r="E27">
            <v>904152</v>
          </cell>
          <cell r="F27">
            <v>829180.17</v>
          </cell>
          <cell r="G27">
            <v>74971.83</v>
          </cell>
          <cell r="H27">
            <v>74972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5200</v>
          </cell>
          <cell r="V27">
            <v>5200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74971.83</v>
          </cell>
          <cell r="AT27">
            <v>30900</v>
          </cell>
          <cell r="AU27">
            <v>829180</v>
          </cell>
          <cell r="AV27">
            <v>935052</v>
          </cell>
          <cell r="AW27">
            <v>74972</v>
          </cell>
          <cell r="AX27">
            <v>74804</v>
          </cell>
          <cell r="AY27">
            <v>168</v>
          </cell>
          <cell r="AZ27">
            <v>8.02</v>
          </cell>
          <cell r="BA27">
            <v>74804</v>
          </cell>
          <cell r="BB27">
            <v>25000</v>
          </cell>
          <cell r="BG27">
            <v>0</v>
          </cell>
          <cell r="BH27">
            <v>74971.83</v>
          </cell>
        </row>
        <row r="28">
          <cell r="A28">
            <v>3106</v>
          </cell>
          <cell r="B28" t="str">
            <v>CE62</v>
          </cell>
          <cell r="C28" t="str">
            <v>Ubley Primary</v>
          </cell>
          <cell r="D28" t="str">
            <v>Ubley Primary School</v>
          </cell>
          <cell r="E28">
            <v>410841</v>
          </cell>
          <cell r="F28">
            <v>381261.36</v>
          </cell>
          <cell r="G28">
            <v>29579.64</v>
          </cell>
          <cell r="H28">
            <v>29580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29579.64</v>
          </cell>
          <cell r="AT28">
            <v>13288</v>
          </cell>
          <cell r="AU28">
            <v>381261</v>
          </cell>
          <cell r="AV28">
            <v>424129</v>
          </cell>
          <cell r="AW28">
            <v>29580</v>
          </cell>
          <cell r="AX28">
            <v>33930</v>
          </cell>
          <cell r="AY28">
            <v>0</v>
          </cell>
          <cell r="AZ28">
            <v>6.97</v>
          </cell>
          <cell r="BA28">
            <v>33930</v>
          </cell>
          <cell r="BB28">
            <v>25000</v>
          </cell>
          <cell r="BG28">
            <v>0</v>
          </cell>
          <cell r="BH28">
            <v>29579.64</v>
          </cell>
        </row>
        <row r="29">
          <cell r="A29">
            <v>2250</v>
          </cell>
          <cell r="B29" t="str">
            <v>CE64</v>
          </cell>
          <cell r="C29" t="str">
            <v>Westfield Primary</v>
          </cell>
          <cell r="D29" t="str">
            <v>Westfield Primary School</v>
          </cell>
          <cell r="E29">
            <v>1537564</v>
          </cell>
          <cell r="F29">
            <v>1430709.3</v>
          </cell>
          <cell r="G29">
            <v>106854.7</v>
          </cell>
          <cell r="H29">
            <v>106855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25394</v>
          </cell>
          <cell r="V29">
            <v>22868.6</v>
          </cell>
          <cell r="W29">
            <v>2525.4</v>
          </cell>
          <cell r="X29">
            <v>2525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106854.7</v>
          </cell>
          <cell r="AT29">
            <v>37525</v>
          </cell>
          <cell r="AU29">
            <v>1430709</v>
          </cell>
          <cell r="AV29">
            <v>1575089</v>
          </cell>
          <cell r="AW29">
            <v>106855</v>
          </cell>
          <cell r="AX29">
            <v>126007</v>
          </cell>
          <cell r="AY29">
            <v>0</v>
          </cell>
          <cell r="AZ29">
            <v>6.78</v>
          </cell>
          <cell r="BA29">
            <v>126007</v>
          </cell>
          <cell r="BB29">
            <v>25000</v>
          </cell>
          <cell r="BG29">
            <v>2525.4</v>
          </cell>
          <cell r="BH29">
            <v>109380.09999999999</v>
          </cell>
        </row>
        <row r="30">
          <cell r="A30">
            <v>2251</v>
          </cell>
          <cell r="B30" t="str">
            <v>CE66</v>
          </cell>
          <cell r="C30" t="str">
            <v>Whitchurch Primary</v>
          </cell>
          <cell r="D30" t="str">
            <v>Whitchurch Primary School</v>
          </cell>
          <cell r="E30">
            <v>874150</v>
          </cell>
          <cell r="F30">
            <v>865039.94</v>
          </cell>
          <cell r="G30">
            <v>9110.06</v>
          </cell>
          <cell r="H30">
            <v>9110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9460</v>
          </cell>
          <cell r="V30">
            <v>9460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9110.06</v>
          </cell>
          <cell r="AT30">
            <v>22541</v>
          </cell>
          <cell r="AU30">
            <v>865040</v>
          </cell>
          <cell r="AV30">
            <v>896691</v>
          </cell>
          <cell r="AW30">
            <v>9110</v>
          </cell>
          <cell r="AX30">
            <v>71735</v>
          </cell>
          <cell r="AY30">
            <v>0</v>
          </cell>
          <cell r="AZ30">
            <v>1.02</v>
          </cell>
          <cell r="BA30">
            <v>71735</v>
          </cell>
          <cell r="BB30">
            <v>25000</v>
          </cell>
          <cell r="BG30">
            <v>0</v>
          </cell>
          <cell r="BH30">
            <v>9110.06</v>
          </cell>
        </row>
        <row r="31">
          <cell r="A31">
            <v>4608</v>
          </cell>
          <cell r="B31" t="str">
            <v>CE77</v>
          </cell>
          <cell r="C31" t="str">
            <v>St Gregory's Secondary</v>
          </cell>
          <cell r="D31" t="str">
            <v>Karen_Howard@bathnes.gov.uk</v>
          </cell>
          <cell r="E31">
            <v>4441940</v>
          </cell>
          <cell r="F31">
            <v>4222943.04</v>
          </cell>
          <cell r="G31">
            <v>218996.96</v>
          </cell>
          <cell r="H31">
            <v>218997</v>
          </cell>
          <cell r="I31">
            <v>62931</v>
          </cell>
          <cell r="J31">
            <v>69762.73</v>
          </cell>
          <cell r="K31">
            <v>-6831.73</v>
          </cell>
          <cell r="L31">
            <v>-6832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212165.22999999998</v>
          </cell>
          <cell r="AT31">
            <v>34585</v>
          </cell>
          <cell r="AU31">
            <v>4292706</v>
          </cell>
          <cell r="AV31">
            <v>4539456</v>
          </cell>
          <cell r="AW31">
            <v>212165</v>
          </cell>
          <cell r="AX31">
            <v>226973</v>
          </cell>
          <cell r="AY31">
            <v>0</v>
          </cell>
          <cell r="AZ31">
            <v>4.67</v>
          </cell>
          <cell r="BA31">
            <v>226973</v>
          </cell>
          <cell r="BB31">
            <v>50000</v>
          </cell>
          <cell r="BG31">
            <v>0</v>
          </cell>
          <cell r="BH31">
            <v>212165.22999999998</v>
          </cell>
        </row>
        <row r="32">
          <cell r="A32">
            <v>4607</v>
          </cell>
          <cell r="B32" t="str">
            <v>CE78</v>
          </cell>
          <cell r="C32" t="str">
            <v>St Marks Secondary</v>
          </cell>
          <cell r="D32" t="str">
            <v>Wendy_Assirati@bathnes.gov.uk</v>
          </cell>
          <cell r="E32">
            <v>1346458</v>
          </cell>
          <cell r="F32">
            <v>1530839.28</v>
          </cell>
          <cell r="G32">
            <v>-184381.28</v>
          </cell>
          <cell r="H32">
            <v>-184381</v>
          </cell>
          <cell r="I32">
            <v>7332</v>
          </cell>
          <cell r="J32">
            <v>42139.13</v>
          </cell>
          <cell r="K32">
            <v>-34807.129999999997</v>
          </cell>
          <cell r="L32">
            <v>-34807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-219188.41</v>
          </cell>
          <cell r="AT32">
            <v>70034</v>
          </cell>
          <cell r="AU32">
            <v>1572978</v>
          </cell>
          <cell r="AV32">
            <v>1423824</v>
          </cell>
          <cell r="AW32">
            <v>-219188</v>
          </cell>
          <cell r="AX32">
            <v>71191</v>
          </cell>
          <cell r="AY32">
            <v>0</v>
          </cell>
          <cell r="AZ32">
            <v>-15.39</v>
          </cell>
          <cell r="BA32">
            <v>71191</v>
          </cell>
          <cell r="BB32">
            <v>50000</v>
          </cell>
          <cell r="BG32">
            <v>0</v>
          </cell>
          <cell r="BH32">
            <v>-219188.41</v>
          </cell>
        </row>
        <row r="33">
          <cell r="C33" t="str">
            <v>Totals</v>
          </cell>
          <cell r="E33">
            <v>27711519</v>
          </cell>
          <cell r="F33">
            <v>26628422.300000001</v>
          </cell>
          <cell r="G33">
            <v>1083096.7</v>
          </cell>
          <cell r="H33">
            <v>1083099</v>
          </cell>
          <cell r="I33">
            <v>217442</v>
          </cell>
          <cell r="J33">
            <v>259740.90000000002</v>
          </cell>
          <cell r="K33">
            <v>-42298.899999999994</v>
          </cell>
          <cell r="L33">
            <v>-42300</v>
          </cell>
          <cell r="M33">
            <v>0</v>
          </cell>
          <cell r="N33">
            <v>-77179.070000000007</v>
          </cell>
          <cell r="O33">
            <v>77179.070000000007</v>
          </cell>
          <cell r="P33">
            <v>77179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231132</v>
          </cell>
          <cell r="V33">
            <v>160731.29</v>
          </cell>
          <cell r="W33">
            <v>70400.709999999992</v>
          </cell>
          <cell r="X33">
            <v>70400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28096</v>
          </cell>
          <cell r="AD33">
            <v>10707.939999999999</v>
          </cell>
          <cell r="AE33">
            <v>17388.060000000001</v>
          </cell>
          <cell r="AF33">
            <v>17388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35221</v>
          </cell>
          <cell r="AL33">
            <v>2718</v>
          </cell>
          <cell r="AM33">
            <v>32503</v>
          </cell>
          <cell r="AN33">
            <v>32503</v>
          </cell>
          <cell r="AO33">
            <v>0</v>
          </cell>
          <cell r="AP33">
            <v>-5062.51</v>
          </cell>
          <cell r="AQ33">
            <v>5062.51</v>
          </cell>
          <cell r="AR33">
            <v>5063</v>
          </cell>
          <cell r="AS33">
            <v>1117976.8700000003</v>
          </cell>
          <cell r="AT33">
            <v>837726</v>
          </cell>
          <cell r="AU33">
            <v>26888162</v>
          </cell>
          <cell r="AV33">
            <v>28766687</v>
          </cell>
          <cell r="AW33">
            <v>1040799</v>
          </cell>
          <cell r="AX33">
            <v>2123642</v>
          </cell>
          <cell r="AY33">
            <v>215009</v>
          </cell>
          <cell r="AZ33">
            <v>3.62</v>
          </cell>
          <cell r="BA33">
            <v>2122434</v>
          </cell>
          <cell r="BB33">
            <v>800000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125354.28</v>
          </cell>
          <cell r="BH33">
            <v>1243331.1500000004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J3" sqref="J3"/>
    </sheetView>
  </sheetViews>
  <sheetFormatPr defaultRowHeight="12.75" x14ac:dyDescent="0.2"/>
  <cols>
    <col min="1" max="1" width="7.5703125" bestFit="1" customWidth="1"/>
    <col min="2" max="2" width="28" customWidth="1"/>
    <col min="3" max="3" width="13" customWidth="1"/>
    <col min="4" max="4" width="13.28515625" customWidth="1"/>
    <col min="5" max="5" width="11.28515625" customWidth="1"/>
    <col min="6" max="6" width="33.7109375" customWidth="1"/>
    <col min="7" max="7" width="71" style="1" customWidth="1"/>
    <col min="8" max="8" width="37.42578125" customWidth="1"/>
    <col min="9" max="9" width="13.5703125" customWidth="1"/>
  </cols>
  <sheetData>
    <row r="1" spans="1:9" ht="18" x14ac:dyDescent="0.25">
      <c r="A1" s="52" t="s">
        <v>19</v>
      </c>
      <c r="B1" s="52"/>
      <c r="C1" s="52"/>
      <c r="D1" s="52"/>
      <c r="E1" s="52"/>
      <c r="F1" s="52"/>
      <c r="G1" s="52"/>
      <c r="H1" s="52"/>
      <c r="I1" s="53">
        <v>10.199999999999999</v>
      </c>
    </row>
    <row r="2" spans="1:9" ht="13.5" thickBot="1" x14ac:dyDescent="0.25">
      <c r="A2" s="37"/>
      <c r="B2" s="32"/>
      <c r="C2" s="2"/>
      <c r="D2" s="2"/>
      <c r="E2" s="2"/>
      <c r="F2" s="2"/>
      <c r="G2" s="3"/>
      <c r="H2" s="54"/>
      <c r="I2" s="55"/>
    </row>
    <row r="3" spans="1:9" s="7" customFormat="1" ht="64.5" customHeight="1" thickBot="1" x14ac:dyDescent="0.25">
      <c r="A3" s="4" t="s">
        <v>3</v>
      </c>
      <c r="B3" s="5" t="s">
        <v>0</v>
      </c>
      <c r="C3" s="6" t="s">
        <v>5</v>
      </c>
      <c r="D3" s="6" t="s">
        <v>23</v>
      </c>
      <c r="E3" s="6" t="s">
        <v>22</v>
      </c>
      <c r="F3" s="6" t="s">
        <v>21</v>
      </c>
      <c r="G3" s="27" t="s">
        <v>20</v>
      </c>
      <c r="H3" s="28" t="s">
        <v>6</v>
      </c>
      <c r="I3" s="57" t="s">
        <v>4</v>
      </c>
    </row>
    <row r="4" spans="1:9" s="7" customFormat="1" x14ac:dyDescent="0.2">
      <c r="A4" s="9"/>
      <c r="B4" s="10"/>
      <c r="C4" s="11" t="s">
        <v>2</v>
      </c>
      <c r="D4" s="11" t="s">
        <v>2</v>
      </c>
      <c r="E4" s="11" t="s">
        <v>2</v>
      </c>
      <c r="F4" s="11"/>
      <c r="G4" s="10"/>
      <c r="H4" s="12"/>
      <c r="I4" s="56"/>
    </row>
    <row r="5" spans="1:9" s="20" customFormat="1" ht="63.75" x14ac:dyDescent="0.2">
      <c r="A5" s="38">
        <v>2158</v>
      </c>
      <c r="B5" s="39" t="s">
        <v>9</v>
      </c>
      <c r="C5" s="35">
        <f>VLOOKUP(A5,'[1]Summary '!$A$3:$BH$33,49,FALSE)</f>
        <v>243493</v>
      </c>
      <c r="D5" s="35">
        <f>VLOOKUP(A5,'[1]Summary '!$A$3:$BH$33,50,FALSE)</f>
        <v>146885</v>
      </c>
      <c r="E5" s="35">
        <f>VLOOKUP(A5,'[1]Summary '!$A$3:$BH$33,51,FALSE)</f>
        <v>96608</v>
      </c>
      <c r="F5" s="36" t="s">
        <v>26</v>
      </c>
      <c r="G5" s="46" t="s">
        <v>32</v>
      </c>
      <c r="H5" s="31" t="s">
        <v>12</v>
      </c>
      <c r="I5" s="47">
        <v>43235</v>
      </c>
    </row>
    <row r="6" spans="1:9" s="20" customFormat="1" ht="25.5" x14ac:dyDescent="0.2">
      <c r="A6" s="33">
        <v>2160</v>
      </c>
      <c r="B6" s="42" t="s">
        <v>31</v>
      </c>
      <c r="C6" s="35">
        <f>VLOOKUP(A6,'[1]Summary '!$A$3:$BH$33,49,FALSE)</f>
        <v>74972</v>
      </c>
      <c r="D6" s="35">
        <f>VLOOKUP(A6,'[1]Summary '!$A$3:$BH$33,50,FALSE)</f>
        <v>74804</v>
      </c>
      <c r="E6" s="35">
        <f>VLOOKUP(A6,'[1]Summary '!$A$3:$BH$33,51,FALSE)</f>
        <v>168</v>
      </c>
      <c r="F6" s="36" t="s">
        <v>17</v>
      </c>
      <c r="G6" s="29" t="s">
        <v>35</v>
      </c>
      <c r="H6" s="31" t="s">
        <v>12</v>
      </c>
      <c r="I6" s="49">
        <v>43311</v>
      </c>
    </row>
    <row r="7" spans="1:9" s="20" customFormat="1" ht="25.5" x14ac:dyDescent="0.2">
      <c r="A7" s="33">
        <v>3079</v>
      </c>
      <c r="B7" s="34" t="s">
        <v>14</v>
      </c>
      <c r="C7" s="35">
        <f>VLOOKUP(A7,'[1]Summary '!$A$3:$BH$33,49,FALSE)</f>
        <v>106938</v>
      </c>
      <c r="D7" s="35">
        <f>VLOOKUP(A7,'[1]Summary '!$A$3:$BH$33,50,FALSE)</f>
        <v>25000</v>
      </c>
      <c r="E7" s="35">
        <f>VLOOKUP(A7,'[1]Summary '!$A$3:$BH$33,51,FALSE)</f>
        <v>81938</v>
      </c>
      <c r="F7" s="36" t="s">
        <v>24</v>
      </c>
      <c r="G7" s="50" t="s">
        <v>36</v>
      </c>
      <c r="H7" s="31" t="s">
        <v>12</v>
      </c>
      <c r="I7" s="30" t="s">
        <v>18</v>
      </c>
    </row>
    <row r="8" spans="1:9" s="20" customFormat="1" ht="54" customHeight="1" x14ac:dyDescent="0.2">
      <c r="A8" s="33">
        <v>3086</v>
      </c>
      <c r="B8" s="34" t="s">
        <v>15</v>
      </c>
      <c r="C8" s="35">
        <f>VLOOKUP(A8,'[1]Summary '!$A$3:$BH$33,49,FALSE)</f>
        <v>39382</v>
      </c>
      <c r="D8" s="35">
        <f>VLOOKUP(A8,'[1]Summary '!$A$3:$BH$33,50,FALSE)</f>
        <v>35720</v>
      </c>
      <c r="E8" s="35">
        <f>VLOOKUP(A8,'[1]Summary '!$A$3:$BH$33,51,FALSE)</f>
        <v>3662</v>
      </c>
      <c r="F8" s="36" t="s">
        <v>25</v>
      </c>
      <c r="G8" s="46" t="s">
        <v>34</v>
      </c>
      <c r="H8" s="31" t="s">
        <v>12</v>
      </c>
      <c r="I8" s="49">
        <v>43259</v>
      </c>
    </row>
    <row r="9" spans="1:9" s="20" customFormat="1" ht="25.5" x14ac:dyDescent="0.2">
      <c r="A9" s="33">
        <v>3092</v>
      </c>
      <c r="B9" s="42" t="s">
        <v>27</v>
      </c>
      <c r="C9" s="35">
        <f>VLOOKUP(A9,'[1]Summary '!$A$3:$BH$33,49,FALSE)</f>
        <v>55241</v>
      </c>
      <c r="D9" s="35">
        <f>VLOOKUP(A9,'[1]Summary '!$A$3:$BH$33,50,FALSE)</f>
        <v>51567</v>
      </c>
      <c r="E9" s="35">
        <f>VLOOKUP(A9,'[1]Summary '!$A$3:$BH$33,51,FALSE)</f>
        <v>3674</v>
      </c>
      <c r="F9" s="36" t="s">
        <v>17</v>
      </c>
      <c r="G9" s="29" t="s">
        <v>28</v>
      </c>
      <c r="H9" s="31" t="s">
        <v>12</v>
      </c>
      <c r="I9" s="30" t="s">
        <v>18</v>
      </c>
    </row>
    <row r="10" spans="1:9" s="20" customFormat="1" ht="40.5" customHeight="1" x14ac:dyDescent="0.2">
      <c r="A10" s="38">
        <v>3347</v>
      </c>
      <c r="B10" s="39" t="s">
        <v>29</v>
      </c>
      <c r="C10" s="35">
        <f>VLOOKUP(A10,'[1]Summary '!$A$3:$BH$33,49,FALSE)</f>
        <v>65841</v>
      </c>
      <c r="D10" s="35">
        <f>VLOOKUP(A10,'[1]Summary '!$A$3:$BH$33,50,FALSE)</f>
        <v>42284</v>
      </c>
      <c r="E10" s="35">
        <f>VLOOKUP(A10,'[1]Summary '!$A$3:$BH$33,51,FALSE)</f>
        <v>23557</v>
      </c>
      <c r="F10" s="36" t="s">
        <v>17</v>
      </c>
      <c r="G10" s="48" t="s">
        <v>33</v>
      </c>
      <c r="H10" s="31" t="s">
        <v>12</v>
      </c>
      <c r="I10" s="47">
        <v>43250</v>
      </c>
    </row>
    <row r="11" spans="1:9" ht="39" thickBot="1" x14ac:dyDescent="0.25">
      <c r="A11" s="43">
        <v>3425</v>
      </c>
      <c r="B11" s="44" t="s">
        <v>16</v>
      </c>
      <c r="C11" s="35">
        <f>VLOOKUP(A11,'[1]Summary '!$A$3:$BH$33,49,FALSE)</f>
        <v>71638</v>
      </c>
      <c r="D11" s="35">
        <f>VLOOKUP(A11,'[1]Summary '!$A$3:$BH$33,50,FALSE)</f>
        <v>66236</v>
      </c>
      <c r="E11" s="35">
        <f>VLOOKUP(A11,'[1]Summary '!$A$3:$BH$33,51,FALSE)</f>
        <v>5402</v>
      </c>
      <c r="F11" s="36" t="s">
        <v>30</v>
      </c>
      <c r="G11" s="51" t="s">
        <v>37</v>
      </c>
      <c r="H11" s="40" t="s">
        <v>38</v>
      </c>
      <c r="I11" s="41" t="s">
        <v>18</v>
      </c>
    </row>
    <row r="12" spans="1:9" s="8" customFormat="1" ht="13.5" thickBot="1" x14ac:dyDescent="0.25">
      <c r="A12" s="13"/>
      <c r="B12" s="14" t="s">
        <v>1</v>
      </c>
      <c r="C12" s="15">
        <f>SUM(C5:C11)</f>
        <v>657505</v>
      </c>
      <c r="D12" s="15">
        <f>SUM(D5:D11)</f>
        <v>442496</v>
      </c>
      <c r="E12" s="15">
        <f>SUM(E5:E11)</f>
        <v>215009</v>
      </c>
      <c r="F12" s="16"/>
      <c r="G12" s="17"/>
      <c r="H12" s="18"/>
    </row>
    <row r="13" spans="1:9" x14ac:dyDescent="0.2">
      <c r="B13" s="21" t="s">
        <v>7</v>
      </c>
      <c r="E13" s="19">
        <f>'[1]Summary '!$AY$33</f>
        <v>215009</v>
      </c>
      <c r="F13" s="19"/>
    </row>
    <row r="14" spans="1:9" x14ac:dyDescent="0.2">
      <c r="B14" s="21" t="s">
        <v>8</v>
      </c>
      <c r="E14" s="19">
        <f>E12-E13</f>
        <v>0</v>
      </c>
      <c r="F14" s="19"/>
    </row>
    <row r="15" spans="1:9" x14ac:dyDescent="0.2">
      <c r="D15" s="19"/>
    </row>
    <row r="16" spans="1:9" x14ac:dyDescent="0.2">
      <c r="B16" t="s">
        <v>11</v>
      </c>
      <c r="E16" s="23">
        <f>SUM(E5:E11)</f>
        <v>215009</v>
      </c>
      <c r="F16" s="22">
        <f>E16/E12</f>
        <v>1</v>
      </c>
    </row>
    <row r="17" spans="2:6" x14ac:dyDescent="0.2">
      <c r="B17" t="s">
        <v>10</v>
      </c>
      <c r="E17" s="23">
        <v>0</v>
      </c>
      <c r="F17" s="22">
        <f>E17/E13</f>
        <v>0</v>
      </c>
    </row>
    <row r="18" spans="2:6" x14ac:dyDescent="0.2">
      <c r="B18" s="24" t="s">
        <v>13</v>
      </c>
      <c r="C18" s="24"/>
      <c r="D18" s="24"/>
      <c r="E18" s="25">
        <f>SUM(E16:E17)</f>
        <v>215009</v>
      </c>
      <c r="F18" s="26">
        <f>SUM(F16:F17)</f>
        <v>1</v>
      </c>
    </row>
    <row r="21" spans="2:6" x14ac:dyDescent="0.2">
      <c r="E21" s="45"/>
    </row>
    <row r="22" spans="2:6" x14ac:dyDescent="0.2">
      <c r="E22" s="45"/>
    </row>
    <row r="23" spans="2:6" x14ac:dyDescent="0.2">
      <c r="E23" s="45"/>
    </row>
    <row r="24" spans="2:6" x14ac:dyDescent="0.2">
      <c r="E24" s="45"/>
    </row>
    <row r="25" spans="2:6" x14ac:dyDescent="0.2">
      <c r="E25" s="45"/>
    </row>
    <row r="26" spans="2:6" x14ac:dyDescent="0.2">
      <c r="E26" s="45"/>
    </row>
    <row r="27" spans="2:6" x14ac:dyDescent="0.2">
      <c r="E27" s="45"/>
    </row>
  </sheetData>
  <sortState ref="A5:I14">
    <sortCondition ref="A5:A14"/>
  </sortState>
  <mergeCells count="1">
    <mergeCell ref="A1:H1"/>
  </mergeCells>
  <phoneticPr fontId="2" type="noConversion"/>
  <printOptions gridLines="1"/>
  <pageMargins left="0.19685039370078741" right="0.19685039370078741" top="0.31496062992125984" bottom="0.55118110236220474" header="0.19685039370078741" footer="0.15748031496062992"/>
  <pageSetup paperSize="9" scale="64" orientation="landscape" r:id="rId1"/>
  <headerFooter alignWithMargins="0">
    <oddHeader>&amp;RAPPENDIX B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Cheshire</dc:creator>
  <cp:lastModifiedBy>Marie Lane</cp:lastModifiedBy>
  <cp:lastPrinted>2018-07-31T12:44:32Z</cp:lastPrinted>
  <dcterms:created xsi:type="dcterms:W3CDTF">2007-07-23T08:19:44Z</dcterms:created>
  <dcterms:modified xsi:type="dcterms:W3CDTF">2018-09-10T16:19:29Z</dcterms:modified>
</cp:coreProperties>
</file>