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80" windowHeight="8595"/>
  </bookViews>
  <sheets>
    <sheet name="Sheet1" sheetId="1" r:id="rId1"/>
  </sheets>
  <externalReferences>
    <externalReference r:id="rId2"/>
  </externalReferences>
  <definedNames>
    <definedName name="_xlnm.Print_Area" localSheetId="0">Sheet1!$A$1:$I$23</definedName>
  </definedNames>
  <calcPr calcId="145621"/>
</workbook>
</file>

<file path=xl/calcChain.xml><?xml version="1.0" encoding="utf-8"?>
<calcChain xmlns="http://schemas.openxmlformats.org/spreadsheetml/2006/main">
  <c r="E25" i="1" l="1"/>
  <c r="E2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E23" i="1" l="1"/>
  <c r="D23" i="1" l="1"/>
  <c r="C23" i="1"/>
</calcChain>
</file>

<file path=xl/sharedStrings.xml><?xml version="1.0" encoding="utf-8"?>
<sst xmlns="http://schemas.openxmlformats.org/spreadsheetml/2006/main" count="104" uniqueCount="71">
  <si>
    <t>School</t>
  </si>
  <si>
    <t>TOTAL</t>
  </si>
  <si>
    <t>£</t>
  </si>
  <si>
    <t>DFE</t>
  </si>
  <si>
    <t>St Nicholas Primary</t>
  </si>
  <si>
    <t>Bathwick St Mary Primary</t>
  </si>
  <si>
    <t>Freshford Primary</t>
  </si>
  <si>
    <t>St Gregory's Secondary</t>
  </si>
  <si>
    <t>No</t>
  </si>
  <si>
    <t>Paulton Infants</t>
  </si>
  <si>
    <t>Peasedown St John Primary</t>
  </si>
  <si>
    <t>St Mary's Primary Timsbury</t>
  </si>
  <si>
    <t>St Marks Secondary</t>
  </si>
  <si>
    <t>Emailed letter to School</t>
  </si>
  <si>
    <t>St John's Primary Keynsham</t>
  </si>
  <si>
    <t>Total C/fwds Balance LA &amp; High Needs</t>
  </si>
  <si>
    <t>Officer Recommendation/ Comment</t>
  </si>
  <si>
    <t>Castle Primary</t>
  </si>
  <si>
    <t>Longvernal Primary</t>
  </si>
  <si>
    <t>Shoscombe Primary</t>
  </si>
  <si>
    <t>Southdown Infants</t>
  </si>
  <si>
    <t>School Excessive Revenue Balances FY2014/2015</t>
  </si>
  <si>
    <t>Threshold Balance FY2014-15</t>
  </si>
  <si>
    <t>Excess Revenue Balance FY2014-15</t>
  </si>
  <si>
    <t>Excess balance In previous FY2013-2014?</t>
  </si>
  <si>
    <t>Yes - pupil premium &amp; PE grant</t>
  </si>
  <si>
    <t>Schools explanation for use of Excessive balance - FY2014-2015</t>
  </si>
  <si>
    <t>Yes - LA Planned growth &amp; one off targeted funding for AY2013-14</t>
  </si>
  <si>
    <t>Yes - PE grant and support deficit budget 14-15</t>
  </si>
  <si>
    <t>Marksbury Primary</t>
  </si>
  <si>
    <t>Moorlands Infants</t>
  </si>
  <si>
    <t>Oldfield Park Infants</t>
  </si>
  <si>
    <t>Yes for exceptional circumstances - re-organisational costs for new premises and outside play facilities</t>
  </si>
  <si>
    <t>Yes - pupil premium &amp; PE grant and LA Planned growth</t>
  </si>
  <si>
    <t>Yes - proposed amalgamation</t>
  </si>
  <si>
    <t>Southdown Jnrs</t>
  </si>
  <si>
    <t>Yes - exceptional circumstances to support changes in leadership and deficit budget 14-15</t>
  </si>
  <si>
    <t>Welton Primary</t>
  </si>
  <si>
    <t>Yes - exceptional circumstances as potential deficit budget plan 14-15 onwards</t>
  </si>
  <si>
    <t>Conversion of ICT Suite and SBM office registered with SCOT</t>
  </si>
  <si>
    <t>Revenue to be capitalised to support the costs of the Gateway Extension project planned for later this year.</t>
  </si>
  <si>
    <t xml:space="preserve">Agreed by WJ as an exceptional circumstance </t>
  </si>
  <si>
    <t>Exceptional circumstances as potential deficit budget plan identified for 2015-16 onwards</t>
  </si>
  <si>
    <t xml:space="preserve">Agreed by WJ and registered and approved with SCOT </t>
  </si>
  <si>
    <t>4.6.15</t>
  </si>
  <si>
    <t>Yes for exceptional circumstances - to cover additional teacher sickness &amp; insurance costs &amp; site security</t>
  </si>
  <si>
    <t>5.6.15</t>
  </si>
  <si>
    <t>Due to late notification of school improvement grant for £5,000 in March 2015</t>
  </si>
  <si>
    <t>8.6.15</t>
  </si>
  <si>
    <t>9.6.15</t>
  </si>
  <si>
    <t>10.6.15</t>
  </si>
  <si>
    <t>11.6.15</t>
  </si>
  <si>
    <t>15.6.15</t>
  </si>
  <si>
    <t>To support amalgamation of school April 2015 and potential loss of funding in respect of the lump sum arrangements for 2016-17 and 2017-18</t>
  </si>
  <si>
    <t>Yes - exceptional circumstances due to income generation by Headteacher</t>
  </si>
  <si>
    <t>To support the schools budget in respect of LA Planned Growth - bulge class Sept 2015</t>
  </si>
  <si>
    <t>Yes - to support long term sickness and  pupil premium carry forward</t>
  </si>
  <si>
    <t>To support the schools deficit budget set for 2015-16 onwards in respect of the school Improvement team, LA recommended actions the school were required to take</t>
  </si>
  <si>
    <t>School has a carry forward of £25,924 for pupil premium and a carry forward of £4,671 for the PE grant which will be used for specific projects in FY2015-16 and also there was a late allocation in March of £2,000 from School Improvement team</t>
  </si>
  <si>
    <t>School has pupil premium carry forward of £7,450 and the balance of £1,859 to be used to support SEN requirements</t>
  </si>
  <si>
    <t>Yes - due to late notification of year 7 catch-up funding</t>
  </si>
  <si>
    <t>Partly due to a pupil premium carry forward of £40,025 and a carry forward of £8,325 in respect of 5/12ths of an allocation for targeted SEN funding to support a specific family</t>
  </si>
  <si>
    <t>£12,283 carry forward in respect of PE grant to cover costs in respect of provision of swimming, PE coaches and installation of specialist all weather sports surface for cricket strip</t>
  </si>
  <si>
    <t>To support the budget set for FY2015-16 to take into account the difficulties the school face in respect of staffing issues and a drop in pupil numbers and pupil premium grant income</t>
  </si>
  <si>
    <t>Partly relates to a carry forward in respect of funding for LA planned growth which will be used for additional support staff hours during FY2015-16</t>
  </si>
  <si>
    <t>School has pupil premium carry forward of £15,764 and the balance of £1,566 to be used to support in year defict budget set for 2015-16</t>
  </si>
  <si>
    <t>Revenue held in repsect of Pupil Premium grant c/fwds of £9,779, Comenius £4,698 and the balance of £653 to support thr budget set for 2015/16</t>
  </si>
  <si>
    <t>The school will use this excessive balance to support PSA, Play Therapy, and Play Leader hours. Also to repair drains.</t>
  </si>
  <si>
    <t>16.6.15</t>
  </si>
  <si>
    <t>School wish to use the excessive balance to support the 2015-16 in year deficit budget due to in accurate pupil number forecasts, increase in PAN and a reduction in funding for 2015-16</t>
  </si>
  <si>
    <t xml:space="preserve">Item 9.2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</si>
</sst>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/>
    <xf numFmtId="0" fontId="3" fillId="0" borderId="10" xfId="0" applyFont="1" applyFill="1" applyBorder="1"/>
    <xf numFmtId="164" fontId="3" fillId="0" borderId="10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164" fontId="0" fillId="0" borderId="0" xfId="0" applyNumberFormat="1"/>
    <xf numFmtId="0" fontId="5" fillId="0" borderId="0" xfId="0" applyFont="1" applyAlignment="1">
      <alignment wrapText="1"/>
    </xf>
    <xf numFmtId="0" fontId="6" fillId="0" borderId="0" xfId="0" applyFont="1" applyFill="1" applyBorder="1"/>
    <xf numFmtId="0" fontId="1" fillId="0" borderId="0" xfId="0" applyFont="1" applyFill="1"/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3" xfId="0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BF3F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End%20Of%20Year\2014-2015\EOY%20Summary%20Reports\School%20Carry%20Forwards%2014-15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680766</v>
          </cell>
          <cell r="F3">
            <v>643048.30999999982</v>
          </cell>
          <cell r="G3">
            <v>37717.690000000352</v>
          </cell>
          <cell r="H3">
            <v>37718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6014</v>
          </cell>
          <cell r="V3">
            <v>6014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1758</v>
          </cell>
          <cell r="AD3">
            <v>0</v>
          </cell>
          <cell r="AE3">
            <v>1758</v>
          </cell>
          <cell r="AF3">
            <v>1758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37717.690000000352</v>
          </cell>
          <cell r="BB3">
            <v>38318</v>
          </cell>
          <cell r="BC3">
            <v>643048</v>
          </cell>
          <cell r="BD3">
            <v>719084</v>
          </cell>
          <cell r="BE3">
            <v>37718</v>
          </cell>
          <cell r="BF3">
            <v>57527</v>
          </cell>
          <cell r="BG3">
            <v>0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746136</v>
          </cell>
          <cell r="F4">
            <v>756261.49000000104</v>
          </cell>
          <cell r="G4">
            <v>-10125.489999999809</v>
          </cell>
          <cell r="H4">
            <v>-10125</v>
          </cell>
          <cell r="I4">
            <v>7835</v>
          </cell>
          <cell r="J4">
            <v>14172.29999999993</v>
          </cell>
          <cell r="K4">
            <v>-6337.2999999999302</v>
          </cell>
          <cell r="L4">
            <v>-6337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17996</v>
          </cell>
          <cell r="V4">
            <v>3263.91</v>
          </cell>
          <cell r="W4">
            <v>14732.09</v>
          </cell>
          <cell r="X4">
            <v>14732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-16462.789999999739</v>
          </cell>
          <cell r="BB4">
            <v>72195</v>
          </cell>
          <cell r="BC4">
            <v>770434</v>
          </cell>
          <cell r="BD4">
            <v>826166</v>
          </cell>
          <cell r="BE4">
            <v>-16462</v>
          </cell>
          <cell r="BF4">
            <v>66093</v>
          </cell>
          <cell r="BG4">
            <v>0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652426</v>
          </cell>
          <cell r="F5">
            <v>635153.01000000024</v>
          </cell>
          <cell r="G5">
            <v>17272.990000000755</v>
          </cell>
          <cell r="H5">
            <v>17273</v>
          </cell>
          <cell r="I5">
            <v>11347</v>
          </cell>
          <cell r="J5">
            <v>11346.999999999998</v>
          </cell>
          <cell r="K5">
            <v>1.3187673175707459E-11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12175</v>
          </cell>
          <cell r="V5">
            <v>12175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22612</v>
          </cell>
          <cell r="AD5">
            <v>766</v>
          </cell>
          <cell r="AE5">
            <v>21846</v>
          </cell>
          <cell r="AF5">
            <v>21846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17272.990000000769</v>
          </cell>
          <cell r="BB5">
            <v>37347</v>
          </cell>
          <cell r="BC5">
            <v>646500</v>
          </cell>
          <cell r="BD5">
            <v>701120</v>
          </cell>
          <cell r="BE5">
            <v>17273</v>
          </cell>
          <cell r="BF5">
            <v>56090</v>
          </cell>
          <cell r="BG5">
            <v>0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Bathwick St Mary</v>
          </cell>
          <cell r="E6">
            <v>860550</v>
          </cell>
          <cell r="F6">
            <v>770954.23999999999</v>
          </cell>
          <cell r="G6">
            <v>89595.759999999573</v>
          </cell>
          <cell r="H6">
            <v>89596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1622</v>
          </cell>
          <cell r="AD6">
            <v>0</v>
          </cell>
          <cell r="AE6">
            <v>1622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89595.759999999573</v>
          </cell>
          <cell r="BB6">
            <v>42777</v>
          </cell>
          <cell r="BC6">
            <v>770954</v>
          </cell>
          <cell r="BD6">
            <v>903327</v>
          </cell>
          <cell r="BE6">
            <v>89596</v>
          </cell>
          <cell r="BF6">
            <v>72266</v>
          </cell>
          <cell r="BG6">
            <v>17330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537459</v>
          </cell>
          <cell r="F7">
            <v>521645.28000000038</v>
          </cell>
          <cell r="G7">
            <v>15813.720000000063</v>
          </cell>
          <cell r="H7">
            <v>15814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10740</v>
          </cell>
          <cell r="V7">
            <v>10629.5</v>
          </cell>
          <cell r="W7">
            <v>110.5</v>
          </cell>
          <cell r="X7">
            <v>111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15813.720000000063</v>
          </cell>
          <cell r="BB7">
            <v>28598</v>
          </cell>
          <cell r="BC7">
            <v>521645</v>
          </cell>
          <cell r="BD7">
            <v>566057</v>
          </cell>
          <cell r="BE7">
            <v>15814</v>
          </cell>
          <cell r="BF7">
            <v>45285</v>
          </cell>
          <cell r="BG7">
            <v>0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475868</v>
          </cell>
          <cell r="F8">
            <v>463549.11999999988</v>
          </cell>
          <cell r="G8">
            <v>12318.880000000296</v>
          </cell>
          <cell r="H8">
            <v>12319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12744</v>
          </cell>
          <cell r="V8">
            <v>12569.150000000001</v>
          </cell>
          <cell r="W8">
            <v>174.84999999999945</v>
          </cell>
          <cell r="X8">
            <v>175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12318.880000000296</v>
          </cell>
          <cell r="BB8">
            <v>21136</v>
          </cell>
          <cell r="BC8">
            <v>463549</v>
          </cell>
          <cell r="BD8">
            <v>497004</v>
          </cell>
          <cell r="BE8">
            <v>12319</v>
          </cell>
          <cell r="BF8">
            <v>39760</v>
          </cell>
          <cell r="BG8">
            <v>0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275522</v>
          </cell>
          <cell r="F9">
            <v>267378.58</v>
          </cell>
          <cell r="G9">
            <v>8143.4199999999764</v>
          </cell>
          <cell r="H9">
            <v>8143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2918</v>
          </cell>
          <cell r="V9">
            <v>2912.11</v>
          </cell>
          <cell r="W9">
            <v>5.8899999999998727</v>
          </cell>
          <cell r="X9">
            <v>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351</v>
          </cell>
          <cell r="AT9">
            <v>351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8143.4199999999764</v>
          </cell>
          <cell r="BB9">
            <v>14953</v>
          </cell>
          <cell r="BC9">
            <v>267379</v>
          </cell>
          <cell r="BD9">
            <v>290475</v>
          </cell>
          <cell r="BE9">
            <v>8143</v>
          </cell>
          <cell r="BF9">
            <v>25000</v>
          </cell>
          <cell r="BG9">
            <v>0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1059293</v>
          </cell>
          <cell r="F10">
            <v>941114.58999999845</v>
          </cell>
          <cell r="G10">
            <v>118178.40999999993</v>
          </cell>
          <cell r="H10">
            <v>118178</v>
          </cell>
          <cell r="I10">
            <v>35000</v>
          </cell>
          <cell r="J10">
            <v>31548.900000000049</v>
          </cell>
          <cell r="K10">
            <v>3451.099999999994</v>
          </cell>
          <cell r="L10">
            <v>3451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14000</v>
          </cell>
          <cell r="V10">
            <v>3000</v>
          </cell>
          <cell r="W10">
            <v>11000</v>
          </cell>
          <cell r="X10">
            <v>11000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-187</v>
          </cell>
          <cell r="AD10">
            <v>-5175.16</v>
          </cell>
          <cell r="AE10">
            <v>4988.16</v>
          </cell>
          <cell r="AF10">
            <v>4988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121629.50999999992</v>
          </cell>
          <cell r="BB10">
            <v>55814</v>
          </cell>
          <cell r="BC10">
            <v>972663</v>
          </cell>
          <cell r="BD10">
            <v>1150107</v>
          </cell>
          <cell r="BE10">
            <v>121629</v>
          </cell>
          <cell r="BF10">
            <v>92009</v>
          </cell>
          <cell r="BG10">
            <v>29620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640976</v>
          </cell>
          <cell r="F11">
            <v>616629.29999999958</v>
          </cell>
          <cell r="G11">
            <v>24346.699999999695</v>
          </cell>
          <cell r="H11">
            <v>24347</v>
          </cell>
          <cell r="I11">
            <v>0</v>
          </cell>
          <cell r="J11">
            <v>7.815970093361102E-14</v>
          </cell>
          <cell r="K11">
            <v>-7.815970093361102E-14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12686</v>
          </cell>
          <cell r="V11">
            <v>5225.8500000000004</v>
          </cell>
          <cell r="W11">
            <v>7460.15</v>
          </cell>
          <cell r="X11">
            <v>7460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24346.699999999695</v>
          </cell>
          <cell r="BB11">
            <v>58119</v>
          </cell>
          <cell r="BC11">
            <v>616629</v>
          </cell>
          <cell r="BD11">
            <v>699095</v>
          </cell>
          <cell r="BE11">
            <v>24347</v>
          </cell>
          <cell r="BF11">
            <v>55928</v>
          </cell>
          <cell r="BG11">
            <v>0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810700</v>
          </cell>
          <cell r="F12">
            <v>802023.95000000019</v>
          </cell>
          <cell r="G12">
            <v>8676.0500000004649</v>
          </cell>
          <cell r="H12">
            <v>8676</v>
          </cell>
          <cell r="I12">
            <v>20500</v>
          </cell>
          <cell r="J12">
            <v>19219.949999999972</v>
          </cell>
          <cell r="K12">
            <v>1280.0499999999884</v>
          </cell>
          <cell r="L12">
            <v>1280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428</v>
          </cell>
          <cell r="V12">
            <v>0</v>
          </cell>
          <cell r="W12">
            <v>428</v>
          </cell>
          <cell r="X12">
            <v>428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9956.1000000004533</v>
          </cell>
          <cell r="BB12">
            <v>26075</v>
          </cell>
          <cell r="BC12">
            <v>821244</v>
          </cell>
          <cell r="BD12">
            <v>857275</v>
          </cell>
          <cell r="BE12">
            <v>9956</v>
          </cell>
          <cell r="BF12">
            <v>68582</v>
          </cell>
          <cell r="BG12">
            <v>0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437914</v>
          </cell>
          <cell r="F13">
            <v>405375.60999999952</v>
          </cell>
          <cell r="G13">
            <v>32538.389999999825</v>
          </cell>
          <cell r="H13">
            <v>32538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24604</v>
          </cell>
          <cell r="V13">
            <v>-95706.680000000022</v>
          </cell>
          <cell r="W13">
            <v>120310.68000000002</v>
          </cell>
          <cell r="X13">
            <v>120311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32538.389999999825</v>
          </cell>
          <cell r="BB13">
            <v>22573</v>
          </cell>
          <cell r="BC13">
            <v>405376</v>
          </cell>
          <cell r="BD13">
            <v>460487</v>
          </cell>
          <cell r="BE13">
            <v>32538</v>
          </cell>
          <cell r="BF13">
            <v>36839</v>
          </cell>
          <cell r="BG13">
            <v>0</v>
          </cell>
        </row>
        <row r="14">
          <cell r="A14">
            <v>3128</v>
          </cell>
          <cell r="B14" t="str">
            <v>CE15</v>
          </cell>
          <cell r="C14" t="str">
            <v>Combe Down Primary</v>
          </cell>
          <cell r="D14" t="str">
            <v>Combe Down Primary School</v>
          </cell>
          <cell r="E14">
            <v>1325625</v>
          </cell>
          <cell r="F14">
            <v>1262885.9500000007</v>
          </cell>
          <cell r="G14">
            <v>62739.050000000716</v>
          </cell>
          <cell r="H14">
            <v>62739</v>
          </cell>
          <cell r="I14">
            <v>40900</v>
          </cell>
          <cell r="J14">
            <v>17737.680000000004</v>
          </cell>
          <cell r="K14">
            <v>23162.320000000003</v>
          </cell>
          <cell r="L14">
            <v>23162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17450</v>
          </cell>
          <cell r="V14">
            <v>4851.8599999999997</v>
          </cell>
          <cell r="W14">
            <v>12598.14</v>
          </cell>
          <cell r="X14">
            <v>12598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85901.370000000723</v>
          </cell>
          <cell r="BB14">
            <v>69682</v>
          </cell>
          <cell r="BC14">
            <v>1280624</v>
          </cell>
          <cell r="BD14">
            <v>1436207</v>
          </cell>
          <cell r="BE14">
            <v>85901</v>
          </cell>
          <cell r="BF14">
            <v>114897</v>
          </cell>
          <cell r="BG14">
            <v>0</v>
          </cell>
        </row>
        <row r="15">
          <cell r="A15">
            <v>3086</v>
          </cell>
          <cell r="B15" t="str">
            <v>CE16</v>
          </cell>
          <cell r="C15" t="str">
            <v>East Harptree Primary</v>
          </cell>
          <cell r="D15" t="str">
            <v>East Harptree Primary School</v>
          </cell>
          <cell r="E15">
            <v>377383</v>
          </cell>
          <cell r="F15">
            <v>372183.14000000007</v>
          </cell>
          <cell r="G15">
            <v>5199.860000000218</v>
          </cell>
          <cell r="H15">
            <v>5200</v>
          </cell>
          <cell r="I15">
            <v>15549</v>
          </cell>
          <cell r="J15">
            <v>13272.070000000011</v>
          </cell>
          <cell r="K15">
            <v>2276.9299999999967</v>
          </cell>
          <cell r="L15">
            <v>2277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9295</v>
          </cell>
          <cell r="V15">
            <v>1415.83</v>
          </cell>
          <cell r="W15">
            <v>7879.17</v>
          </cell>
          <cell r="X15">
            <v>7879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352</v>
          </cell>
          <cell r="AD15">
            <v>70</v>
          </cell>
          <cell r="AE15">
            <v>282</v>
          </cell>
          <cell r="AF15">
            <v>282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7476.7900000002146</v>
          </cell>
          <cell r="BB15">
            <v>19977</v>
          </cell>
          <cell r="BC15">
            <v>385455</v>
          </cell>
          <cell r="BD15">
            <v>412909</v>
          </cell>
          <cell r="BE15">
            <v>7477</v>
          </cell>
          <cell r="BF15">
            <v>33033</v>
          </cell>
          <cell r="BG15">
            <v>0</v>
          </cell>
        </row>
        <row r="16">
          <cell r="A16">
            <v>3088</v>
          </cell>
          <cell r="B16" t="str">
            <v>CE17</v>
          </cell>
          <cell r="C16" t="str">
            <v>Farmborough Primary</v>
          </cell>
          <cell r="D16" t="str">
            <v>Farmborough Primary School</v>
          </cell>
          <cell r="E16">
            <v>444599</v>
          </cell>
          <cell r="F16">
            <v>439505.91000000015</v>
          </cell>
          <cell r="G16">
            <v>5093.0899999998801</v>
          </cell>
          <cell r="H16">
            <v>5093</v>
          </cell>
          <cell r="I16">
            <v>13870</v>
          </cell>
          <cell r="J16">
            <v>12852.05</v>
          </cell>
          <cell r="K16">
            <v>1017.9499999999971</v>
          </cell>
          <cell r="L16">
            <v>1018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8750</v>
          </cell>
          <cell r="V16">
            <v>5920.25</v>
          </cell>
          <cell r="W16">
            <v>2829.75</v>
          </cell>
          <cell r="X16">
            <v>2830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6111.0399999998772</v>
          </cell>
          <cell r="BB16">
            <v>29685</v>
          </cell>
          <cell r="BC16">
            <v>452358</v>
          </cell>
          <cell r="BD16">
            <v>488154</v>
          </cell>
          <cell r="BE16">
            <v>6111</v>
          </cell>
          <cell r="BF16">
            <v>39052</v>
          </cell>
          <cell r="BG16">
            <v>0</v>
          </cell>
        </row>
        <row r="17">
          <cell r="A17">
            <v>3089</v>
          </cell>
          <cell r="B17" t="str">
            <v>CE18</v>
          </cell>
          <cell r="C17" t="str">
            <v>Farrington Gurney Primary</v>
          </cell>
          <cell r="D17" t="str">
            <v>Farrington Gurney Primary School</v>
          </cell>
          <cell r="E17">
            <v>415291</v>
          </cell>
          <cell r="F17">
            <v>406576.70999999967</v>
          </cell>
          <cell r="G17">
            <v>8714.290000000281</v>
          </cell>
          <cell r="H17">
            <v>8714</v>
          </cell>
          <cell r="I17">
            <v>-1843</v>
          </cell>
          <cell r="J17">
            <v>-1842.9999999999995</v>
          </cell>
          <cell r="K17">
            <v>4.5474735088646412E-13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-4000</v>
          </cell>
          <cell r="V17">
            <v>-4000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8714.290000000281</v>
          </cell>
          <cell r="BB17">
            <v>22342</v>
          </cell>
          <cell r="BC17">
            <v>404734</v>
          </cell>
          <cell r="BD17">
            <v>435790</v>
          </cell>
          <cell r="BE17">
            <v>8714</v>
          </cell>
          <cell r="BF17">
            <v>34863</v>
          </cell>
          <cell r="BG17">
            <v>0</v>
          </cell>
        </row>
        <row r="18">
          <cell r="A18">
            <v>3092</v>
          </cell>
          <cell r="B18" t="str">
            <v>CE19</v>
          </cell>
          <cell r="C18" t="str">
            <v>Freshford Primary</v>
          </cell>
          <cell r="D18" t="str">
            <v>Freshford Primary School</v>
          </cell>
          <cell r="E18">
            <v>620087</v>
          </cell>
          <cell r="F18">
            <v>553326.41999999969</v>
          </cell>
          <cell r="G18">
            <v>66760.580000000016</v>
          </cell>
          <cell r="H18">
            <v>66761</v>
          </cell>
          <cell r="I18">
            <v>8912</v>
          </cell>
          <cell r="J18">
            <v>3000.41</v>
          </cell>
          <cell r="K18">
            <v>5911.59</v>
          </cell>
          <cell r="L18">
            <v>5912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21516</v>
          </cell>
          <cell r="V18">
            <v>21516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2433</v>
          </cell>
          <cell r="AH18">
            <v>2433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72672.170000000013</v>
          </cell>
          <cell r="BB18">
            <v>31160</v>
          </cell>
          <cell r="BC18">
            <v>556327</v>
          </cell>
          <cell r="BD18">
            <v>660159</v>
          </cell>
          <cell r="BE18">
            <v>72673</v>
          </cell>
          <cell r="BF18">
            <v>52813</v>
          </cell>
          <cell r="BG18">
            <v>19860</v>
          </cell>
        </row>
        <row r="19">
          <cell r="A19">
            <v>2293</v>
          </cell>
          <cell r="B19" t="str">
            <v>CE22</v>
          </cell>
          <cell r="C19" t="str">
            <v>Longvernal Primary</v>
          </cell>
          <cell r="D19" t="str">
            <v>Longvernal Primary School</v>
          </cell>
          <cell r="E19">
            <v>529432</v>
          </cell>
          <cell r="F19">
            <v>482214.97999999957</v>
          </cell>
          <cell r="G19">
            <v>47217.020000000324</v>
          </cell>
          <cell r="H19">
            <v>47217</v>
          </cell>
          <cell r="I19">
            <v>1293</v>
          </cell>
          <cell r="J19">
            <v>-795.15000000001237</v>
          </cell>
          <cell r="K19">
            <v>2088.1500000000124</v>
          </cell>
          <cell r="L19">
            <v>2088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6677</v>
          </cell>
          <cell r="V19">
            <v>6677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49305.170000000333</v>
          </cell>
          <cell r="BB19">
            <v>26261</v>
          </cell>
          <cell r="BC19">
            <v>481420</v>
          </cell>
          <cell r="BD19">
            <v>556986</v>
          </cell>
          <cell r="BE19">
            <v>49305</v>
          </cell>
          <cell r="BF19">
            <v>44559</v>
          </cell>
          <cell r="BG19">
            <v>4746</v>
          </cell>
        </row>
        <row r="20">
          <cell r="A20">
            <v>3096</v>
          </cell>
          <cell r="B20" t="str">
            <v>CE23</v>
          </cell>
          <cell r="C20" t="str">
            <v>Marksbury Primary</v>
          </cell>
          <cell r="D20" t="str">
            <v>Marksbury Primary School</v>
          </cell>
          <cell r="E20">
            <v>498792</v>
          </cell>
          <cell r="F20">
            <v>442808.24000000005</v>
          </cell>
          <cell r="G20">
            <v>55983.76000000006</v>
          </cell>
          <cell r="H20">
            <v>55984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5593</v>
          </cell>
          <cell r="V20">
            <v>3500</v>
          </cell>
          <cell r="W20">
            <v>2093</v>
          </cell>
          <cell r="X20">
            <v>2093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55983.76000000006</v>
          </cell>
          <cell r="BB20">
            <v>22098</v>
          </cell>
          <cell r="BC20">
            <v>442808</v>
          </cell>
          <cell r="BD20">
            <v>520890</v>
          </cell>
          <cell r="BE20">
            <v>55984</v>
          </cell>
          <cell r="BF20">
            <v>41671</v>
          </cell>
          <cell r="BG20">
            <v>14313</v>
          </cell>
        </row>
        <row r="21">
          <cell r="A21">
            <v>2259</v>
          </cell>
          <cell r="B21" t="str">
            <v>CE24</v>
          </cell>
          <cell r="C21" t="str">
            <v>Midsomer Norton Primary</v>
          </cell>
          <cell r="D21" t="str">
            <v>Midsomer Norton Primary School</v>
          </cell>
          <cell r="E21">
            <v>986842</v>
          </cell>
          <cell r="F21">
            <v>955917.59000000008</v>
          </cell>
          <cell r="G21">
            <v>30924.409999999618</v>
          </cell>
          <cell r="H21">
            <v>30924</v>
          </cell>
          <cell r="I21">
            <v>29303</v>
          </cell>
          <cell r="J21">
            <v>32130.630000000019</v>
          </cell>
          <cell r="K21">
            <v>-2827.6300000000083</v>
          </cell>
          <cell r="L21">
            <v>-2828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7669</v>
          </cell>
          <cell r="V21">
            <v>4469.12</v>
          </cell>
          <cell r="W21">
            <v>3199.88</v>
          </cell>
          <cell r="X21">
            <v>3200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28096.77999999961</v>
          </cell>
          <cell r="BB21">
            <v>57442</v>
          </cell>
          <cell r="BC21">
            <v>988048</v>
          </cell>
          <cell r="BD21">
            <v>1073587</v>
          </cell>
          <cell r="BE21">
            <v>28096</v>
          </cell>
          <cell r="BF21">
            <v>85887</v>
          </cell>
          <cell r="BG21">
            <v>0</v>
          </cell>
        </row>
        <row r="22">
          <cell r="A22">
            <v>2154</v>
          </cell>
          <cell r="B22" t="str">
            <v>CE25</v>
          </cell>
          <cell r="C22" t="str">
            <v>Moorlands Infants</v>
          </cell>
          <cell r="D22" t="str">
            <v>Fiona_Bedding@BATHNES.GOV.UK</v>
          </cell>
          <cell r="E22">
            <v>732854</v>
          </cell>
          <cell r="F22">
            <v>659110.57999999973</v>
          </cell>
          <cell r="G22">
            <v>73743.420000000362</v>
          </cell>
          <cell r="H22">
            <v>73743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23948</v>
          </cell>
          <cell r="V22">
            <v>1372.4499999999998</v>
          </cell>
          <cell r="W22">
            <v>22575.549999999996</v>
          </cell>
          <cell r="X22">
            <v>22576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73743.420000000362</v>
          </cell>
          <cell r="BB22">
            <v>58677</v>
          </cell>
          <cell r="BC22">
            <v>659111</v>
          </cell>
          <cell r="BD22">
            <v>791531</v>
          </cell>
          <cell r="BE22">
            <v>73743</v>
          </cell>
          <cell r="BF22">
            <v>63322</v>
          </cell>
          <cell r="BG22">
            <v>10421</v>
          </cell>
        </row>
        <row r="23">
          <cell r="A23">
            <v>2153</v>
          </cell>
          <cell r="B23" t="str">
            <v>CE26</v>
          </cell>
          <cell r="C23" t="str">
            <v>Moorlands Juniors</v>
          </cell>
          <cell r="D23" t="str">
            <v>Fiona_Bedding@BATHNES.GOV.UK</v>
          </cell>
          <cell r="E23">
            <v>710079</v>
          </cell>
          <cell r="F23">
            <v>693279.88000000024</v>
          </cell>
          <cell r="G23">
            <v>16799.119999999828</v>
          </cell>
          <cell r="H23">
            <v>16799</v>
          </cell>
          <cell r="I23">
            <v>17489</v>
          </cell>
          <cell r="J23">
            <v>25534.189999999981</v>
          </cell>
          <cell r="K23">
            <v>-8045.1900000000023</v>
          </cell>
          <cell r="L23">
            <v>-8045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10040</v>
          </cell>
          <cell r="V23">
            <v>9635.6499999999942</v>
          </cell>
          <cell r="W23">
            <v>404.34999999999854</v>
          </cell>
          <cell r="X23">
            <v>404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8753.9299999998257</v>
          </cell>
          <cell r="BB23">
            <v>24925</v>
          </cell>
          <cell r="BC23">
            <v>718814</v>
          </cell>
          <cell r="BD23">
            <v>752493</v>
          </cell>
          <cell r="BE23">
            <v>8754</v>
          </cell>
          <cell r="BF23">
            <v>60199</v>
          </cell>
          <cell r="BG23">
            <v>0</v>
          </cell>
        </row>
        <row r="24">
          <cell r="A24">
            <v>3449</v>
          </cell>
          <cell r="B24" t="str">
            <v>CE92</v>
          </cell>
          <cell r="C24" t="str">
            <v>Newbridge Primary</v>
          </cell>
          <cell r="D24" t="str">
            <v>Tracey_Lynch@BATHNES.GOV.UK</v>
          </cell>
          <cell r="E24">
            <v>1474244</v>
          </cell>
          <cell r="F24">
            <v>1416151.2300000011</v>
          </cell>
          <cell r="G24">
            <v>58092.769999999422</v>
          </cell>
          <cell r="H24">
            <v>58093</v>
          </cell>
          <cell r="I24">
            <v>32732</v>
          </cell>
          <cell r="J24">
            <v>31154.730000000003</v>
          </cell>
          <cell r="K24">
            <v>1577.2700000000023</v>
          </cell>
          <cell r="L24">
            <v>1577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9045</v>
          </cell>
          <cell r="V24">
            <v>2831</v>
          </cell>
          <cell r="W24">
            <v>6214</v>
          </cell>
          <cell r="X24">
            <v>6214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59670.039999999426</v>
          </cell>
          <cell r="BB24">
            <v>79439</v>
          </cell>
          <cell r="BC24">
            <v>1447306</v>
          </cell>
          <cell r="BD24">
            <v>1586415</v>
          </cell>
          <cell r="BE24">
            <v>59670</v>
          </cell>
          <cell r="BF24">
            <v>126913</v>
          </cell>
          <cell r="BG24">
            <v>0</v>
          </cell>
        </row>
        <row r="25">
          <cell r="A25">
            <v>2150</v>
          </cell>
          <cell r="B25" t="str">
            <v>CE29</v>
          </cell>
          <cell r="C25" t="str">
            <v>Oldfield Park Infants</v>
          </cell>
          <cell r="D25" t="str">
            <v>Oldfield Park Infant School</v>
          </cell>
          <cell r="E25">
            <v>750796</v>
          </cell>
          <cell r="F25">
            <v>683823.00999999954</v>
          </cell>
          <cell r="G25">
            <v>66972.989999999932</v>
          </cell>
          <cell r="H25">
            <v>66973</v>
          </cell>
          <cell r="I25">
            <v>20928</v>
          </cell>
          <cell r="J25">
            <v>14208.700000000004</v>
          </cell>
          <cell r="K25">
            <v>6719.2999999999984</v>
          </cell>
          <cell r="L25">
            <v>6719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2863</v>
          </cell>
          <cell r="V25">
            <v>0</v>
          </cell>
          <cell r="W25">
            <v>2863</v>
          </cell>
          <cell r="X25">
            <v>2863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73692.289999999935</v>
          </cell>
          <cell r="BB25">
            <v>58212</v>
          </cell>
          <cell r="BC25">
            <v>698032</v>
          </cell>
          <cell r="BD25">
            <v>829936</v>
          </cell>
          <cell r="BE25">
            <v>73692</v>
          </cell>
          <cell r="BF25">
            <v>66395</v>
          </cell>
          <cell r="BG25">
            <v>7297</v>
          </cell>
        </row>
        <row r="26">
          <cell r="A26">
            <v>2159</v>
          </cell>
          <cell r="B26" t="str">
            <v>CE30</v>
          </cell>
          <cell r="C26" t="str">
            <v>Oldfield Park Juniors</v>
          </cell>
          <cell r="D26" t="str">
            <v>Oldfield Park Junior School</v>
          </cell>
          <cell r="E26">
            <v>895068</v>
          </cell>
          <cell r="F26">
            <v>894690.96999999904</v>
          </cell>
          <cell r="G26">
            <v>377.03000000051179</v>
          </cell>
          <cell r="H26">
            <v>377</v>
          </cell>
          <cell r="I26">
            <v>31905</v>
          </cell>
          <cell r="J26">
            <v>27548.260000000009</v>
          </cell>
          <cell r="K26">
            <v>4356.7399999999943</v>
          </cell>
          <cell r="L26">
            <v>4357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332</v>
          </cell>
          <cell r="V26">
            <v>0</v>
          </cell>
          <cell r="W26">
            <v>332</v>
          </cell>
          <cell r="X26">
            <v>332</v>
          </cell>
          <cell r="Y26">
            <v>1813</v>
          </cell>
          <cell r="Z26">
            <v>1221.49</v>
          </cell>
          <cell r="AA26">
            <v>591.51</v>
          </cell>
          <cell r="AB26">
            <v>592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4733.7700000005061</v>
          </cell>
          <cell r="BB26">
            <v>29726</v>
          </cell>
          <cell r="BC26">
            <v>922239</v>
          </cell>
          <cell r="BD26">
            <v>956699</v>
          </cell>
          <cell r="BE26">
            <v>4734</v>
          </cell>
          <cell r="BF26">
            <v>76536</v>
          </cell>
          <cell r="BG26">
            <v>0</v>
          </cell>
        </row>
        <row r="27">
          <cell r="A27">
            <v>2243</v>
          </cell>
          <cell r="B27" t="str">
            <v>CE32</v>
          </cell>
          <cell r="C27" t="str">
            <v>Paulton Infants</v>
          </cell>
          <cell r="D27" t="str">
            <v>Paulton Infant School</v>
          </cell>
          <cell r="E27">
            <v>798080</v>
          </cell>
          <cell r="F27">
            <v>721584.36999999953</v>
          </cell>
          <cell r="G27">
            <v>76495.630000000572</v>
          </cell>
          <cell r="H27">
            <v>76496</v>
          </cell>
          <cell r="I27">
            <v>0</v>
          </cell>
          <cell r="J27">
            <v>-5.8207660913467407E-11</v>
          </cell>
          <cell r="K27">
            <v>5.8207660913467407E-11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17583</v>
          </cell>
          <cell r="V27">
            <v>17444.120000000003</v>
          </cell>
          <cell r="W27">
            <v>138.88000000000102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76495.63000000063</v>
          </cell>
          <cell r="BB27">
            <v>69488</v>
          </cell>
          <cell r="BC27">
            <v>721584</v>
          </cell>
          <cell r="BD27">
            <v>867568</v>
          </cell>
          <cell r="BE27">
            <v>76496</v>
          </cell>
          <cell r="BF27">
            <v>69405</v>
          </cell>
          <cell r="BG27">
            <v>7091</v>
          </cell>
        </row>
        <row r="28">
          <cell r="A28">
            <v>2270</v>
          </cell>
          <cell r="B28" t="str">
            <v>CE33</v>
          </cell>
          <cell r="C28" t="str">
            <v>Paulton Juniors</v>
          </cell>
          <cell r="D28" t="str">
            <v>Paulton Junior School</v>
          </cell>
          <cell r="E28">
            <v>894599</v>
          </cell>
          <cell r="F28">
            <v>821302.62999999942</v>
          </cell>
          <cell r="G28">
            <v>73296.369999999326</v>
          </cell>
          <cell r="H28">
            <v>73296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7558</v>
          </cell>
          <cell r="V28">
            <v>5908.65</v>
          </cell>
          <cell r="W28">
            <v>1649.35</v>
          </cell>
          <cell r="X28">
            <v>1649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73296.369999999326</v>
          </cell>
          <cell r="BB28">
            <v>24979</v>
          </cell>
          <cell r="BC28">
            <v>821303</v>
          </cell>
          <cell r="BD28">
            <v>919578</v>
          </cell>
          <cell r="BE28">
            <v>73296</v>
          </cell>
          <cell r="BF28">
            <v>73566</v>
          </cell>
          <cell r="BG28">
            <v>0</v>
          </cell>
        </row>
        <row r="29">
          <cell r="A29">
            <v>2244</v>
          </cell>
          <cell r="B29" t="str">
            <v>CE34</v>
          </cell>
          <cell r="C29" t="str">
            <v>Peasedown St John Primary</v>
          </cell>
          <cell r="D29" t="str">
            <v>Peasedown St John Primary School</v>
          </cell>
          <cell r="E29">
            <v>1668487</v>
          </cell>
          <cell r="F29">
            <v>1523553.7199999995</v>
          </cell>
          <cell r="G29">
            <v>144933.28000000038</v>
          </cell>
          <cell r="H29">
            <v>144933</v>
          </cell>
          <cell r="I29">
            <v>47335</v>
          </cell>
          <cell r="J29">
            <v>47335.000000000015</v>
          </cell>
          <cell r="K29">
            <v>-7.2759576141834259E-12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144933.28000000038</v>
          </cell>
          <cell r="BB29">
            <v>82659</v>
          </cell>
          <cell r="BC29">
            <v>1570889</v>
          </cell>
          <cell r="BD29">
            <v>1798481</v>
          </cell>
          <cell r="BE29">
            <v>144933</v>
          </cell>
          <cell r="BF29">
            <v>143878</v>
          </cell>
          <cell r="BG29">
            <v>1055</v>
          </cell>
        </row>
        <row r="30">
          <cell r="A30">
            <v>2246</v>
          </cell>
          <cell r="B30" t="str">
            <v>CE35</v>
          </cell>
          <cell r="C30" t="str">
            <v>Pensford Primary</v>
          </cell>
          <cell r="D30" t="str">
            <v>Pensford Primary School</v>
          </cell>
          <cell r="E30">
            <v>373999</v>
          </cell>
          <cell r="F30">
            <v>353891.0400000005</v>
          </cell>
          <cell r="G30">
            <v>20107.959999999483</v>
          </cell>
          <cell r="H30">
            <v>20108</v>
          </cell>
          <cell r="I30">
            <v>8037</v>
          </cell>
          <cell r="J30">
            <v>9041.049999999992</v>
          </cell>
          <cell r="K30">
            <v>-1004.0500000000002</v>
          </cell>
          <cell r="L30">
            <v>-1004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12348</v>
          </cell>
          <cell r="V30">
            <v>8920.9700000000012</v>
          </cell>
          <cell r="W30">
            <v>3427.0299999999997</v>
          </cell>
          <cell r="X30">
            <v>3427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19103.909999999483</v>
          </cell>
          <cell r="BB30">
            <v>23881</v>
          </cell>
          <cell r="BC30">
            <v>362932</v>
          </cell>
          <cell r="BD30">
            <v>405917</v>
          </cell>
          <cell r="BE30">
            <v>19104</v>
          </cell>
          <cell r="BF30">
            <v>32473</v>
          </cell>
          <cell r="BG30">
            <v>0</v>
          </cell>
        </row>
        <row r="31">
          <cell r="A31">
            <v>3102</v>
          </cell>
          <cell r="B31" t="str">
            <v>CE54</v>
          </cell>
          <cell r="C31" t="str">
            <v>Saltford Primary</v>
          </cell>
          <cell r="D31" t="str">
            <v>Saltford Primary School</v>
          </cell>
          <cell r="E31">
            <v>1183007</v>
          </cell>
          <cell r="F31">
            <v>1135015.4000000004</v>
          </cell>
          <cell r="G31">
            <v>47991.600000000035</v>
          </cell>
          <cell r="H31">
            <v>47992</v>
          </cell>
          <cell r="I31">
            <v>26532</v>
          </cell>
          <cell r="J31">
            <v>32922.78</v>
          </cell>
          <cell r="K31">
            <v>-6390.7799999999988</v>
          </cell>
          <cell r="L31">
            <v>-6391</v>
          </cell>
          <cell r="M31">
            <v>-614</v>
          </cell>
          <cell r="N31">
            <v>0</v>
          </cell>
          <cell r="O31">
            <v>-614</v>
          </cell>
          <cell r="P31">
            <v>-614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11117</v>
          </cell>
          <cell r="V31">
            <v>7556.3299999999981</v>
          </cell>
          <cell r="W31">
            <v>3560.6700000000019</v>
          </cell>
          <cell r="X31">
            <v>3561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40986.820000000036</v>
          </cell>
          <cell r="BB31">
            <v>73621</v>
          </cell>
          <cell r="BC31">
            <v>1167938</v>
          </cell>
          <cell r="BD31">
            <v>1283160</v>
          </cell>
          <cell r="BE31">
            <v>41601</v>
          </cell>
          <cell r="BF31">
            <v>102653</v>
          </cell>
          <cell r="BG31">
            <v>0</v>
          </cell>
        </row>
        <row r="32">
          <cell r="A32">
            <v>3347</v>
          </cell>
          <cell r="B32" t="str">
            <v>CE55</v>
          </cell>
          <cell r="C32" t="str">
            <v>Shoscombe Primary</v>
          </cell>
          <cell r="D32" t="str">
            <v>Shoscombe Primary School</v>
          </cell>
          <cell r="E32">
            <v>416417</v>
          </cell>
          <cell r="F32">
            <v>366495.22999999992</v>
          </cell>
          <cell r="G32">
            <v>49921.770000000361</v>
          </cell>
          <cell r="H32">
            <v>49922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49921.770000000361</v>
          </cell>
          <cell r="BB32">
            <v>18479</v>
          </cell>
          <cell r="BC32">
            <v>366495</v>
          </cell>
          <cell r="BD32">
            <v>434896</v>
          </cell>
          <cell r="BE32">
            <v>49922</v>
          </cell>
          <cell r="BF32">
            <v>34792</v>
          </cell>
          <cell r="BG32">
            <v>15130</v>
          </cell>
        </row>
        <row r="33">
          <cell r="A33">
            <v>2158</v>
          </cell>
          <cell r="B33" t="str">
            <v>CE56</v>
          </cell>
          <cell r="C33" t="str">
            <v>Southdown Community Infants</v>
          </cell>
          <cell r="D33" t="str">
            <v>Southdown Community Infant School</v>
          </cell>
          <cell r="E33">
            <v>739808</v>
          </cell>
          <cell r="F33">
            <v>620123.97999999975</v>
          </cell>
          <cell r="G33">
            <v>119684.02000000019</v>
          </cell>
          <cell r="H33">
            <v>119684</v>
          </cell>
          <cell r="I33">
            <v>15305</v>
          </cell>
          <cell r="J33">
            <v>11054.139999999996</v>
          </cell>
          <cell r="K33">
            <v>4250.8600000000115</v>
          </cell>
          <cell r="L33">
            <v>4251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54711</v>
          </cell>
          <cell r="V33">
            <v>54711.000000000007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123934.88000000021</v>
          </cell>
          <cell r="BB33">
            <v>45273</v>
          </cell>
          <cell r="BC33">
            <v>631178</v>
          </cell>
          <cell r="BD33">
            <v>800386</v>
          </cell>
          <cell r="BE33">
            <v>123935</v>
          </cell>
          <cell r="BF33">
            <v>64031</v>
          </cell>
          <cell r="BG33">
            <v>59904</v>
          </cell>
        </row>
        <row r="34">
          <cell r="A34">
            <v>2157</v>
          </cell>
          <cell r="B34" t="str">
            <v>CE57</v>
          </cell>
          <cell r="C34" t="str">
            <v>Southdown Juniors</v>
          </cell>
          <cell r="D34" t="str">
            <v>Southdown Junior School</v>
          </cell>
          <cell r="E34">
            <v>709258</v>
          </cell>
          <cell r="F34">
            <v>628056.4500000003</v>
          </cell>
          <cell r="G34">
            <v>81201.549999999494</v>
          </cell>
          <cell r="H34">
            <v>81202</v>
          </cell>
          <cell r="I34">
            <v>0</v>
          </cell>
          <cell r="J34">
            <v>-3.637978807091713E-12</v>
          </cell>
          <cell r="K34">
            <v>3.637978807091713E-12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7425</v>
          </cell>
          <cell r="V34">
            <v>2328.58</v>
          </cell>
          <cell r="W34">
            <v>5096.42</v>
          </cell>
          <cell r="X34">
            <v>5096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1278</v>
          </cell>
          <cell r="AD34">
            <v>1278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81201.549999999494</v>
          </cell>
          <cell r="BB34">
            <v>27451</v>
          </cell>
          <cell r="BC34">
            <v>628056</v>
          </cell>
          <cell r="BD34">
            <v>736709</v>
          </cell>
          <cell r="BE34">
            <v>81202</v>
          </cell>
          <cell r="BF34">
            <v>58937</v>
          </cell>
          <cell r="BG34">
            <v>22265</v>
          </cell>
        </row>
        <row r="35">
          <cell r="A35">
            <v>2248</v>
          </cell>
          <cell r="B35" t="str">
            <v>CE58</v>
          </cell>
          <cell r="C35" t="str">
            <v>Stanton Drew Primary</v>
          </cell>
          <cell r="D35" t="str">
            <v>Stanton Drew Primary</v>
          </cell>
          <cell r="E35">
            <v>303596</v>
          </cell>
          <cell r="F35">
            <v>281610.29999999976</v>
          </cell>
          <cell r="G35">
            <v>21985.700000000106</v>
          </cell>
          <cell r="H35">
            <v>21986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3187</v>
          </cell>
          <cell r="V35">
            <v>1470</v>
          </cell>
          <cell r="W35">
            <v>1717</v>
          </cell>
          <cell r="X35">
            <v>1717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21985.700000000106</v>
          </cell>
          <cell r="BB35">
            <v>13594</v>
          </cell>
          <cell r="BC35">
            <v>281610</v>
          </cell>
          <cell r="BD35">
            <v>317190</v>
          </cell>
          <cell r="BE35">
            <v>21986</v>
          </cell>
          <cell r="BF35">
            <v>25375</v>
          </cell>
          <cell r="BG35">
            <v>0</v>
          </cell>
        </row>
        <row r="36">
          <cell r="A36">
            <v>3421</v>
          </cell>
          <cell r="B36" t="str">
            <v>CE37</v>
          </cell>
          <cell r="C36" t="str">
            <v>St Andrew's, Bath Primary</v>
          </cell>
          <cell r="D36" t="str">
            <v>St Andrew's Primary School</v>
          </cell>
          <cell r="E36">
            <v>709182</v>
          </cell>
          <cell r="F36">
            <v>708411.60999999929</v>
          </cell>
          <cell r="G36">
            <v>770.39000000029409</v>
          </cell>
          <cell r="H36">
            <v>770</v>
          </cell>
          <cell r="I36">
            <v>-1467</v>
          </cell>
          <cell r="J36">
            <v>-1466.9999999999995</v>
          </cell>
          <cell r="K36">
            <v>-1.8474111129762605E-13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770.39000000029387</v>
          </cell>
          <cell r="BB36">
            <v>29007</v>
          </cell>
          <cell r="BC36">
            <v>706945</v>
          </cell>
          <cell r="BD36">
            <v>736722</v>
          </cell>
          <cell r="BE36">
            <v>770</v>
          </cell>
          <cell r="BF36">
            <v>58938</v>
          </cell>
          <cell r="BG36">
            <v>0</v>
          </cell>
        </row>
        <row r="37">
          <cell r="A37">
            <v>3424</v>
          </cell>
          <cell r="B37" t="str">
            <v>CE38</v>
          </cell>
          <cell r="C37" t="str">
            <v>St John's, Bath Primary</v>
          </cell>
          <cell r="D37" t="str">
            <v>stjohnsbath_pri@BATHNES.GOV.UK</v>
          </cell>
          <cell r="E37">
            <v>1130842</v>
          </cell>
          <cell r="F37">
            <v>1111364.7300000009</v>
          </cell>
          <cell r="G37">
            <v>19477.269999999386</v>
          </cell>
          <cell r="H37">
            <v>19477</v>
          </cell>
          <cell r="I37">
            <v>23656</v>
          </cell>
          <cell r="J37">
            <v>23655.999999999985</v>
          </cell>
          <cell r="K37">
            <v>-1.4551915228366852E-11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19477.269999999371</v>
          </cell>
          <cell r="BB37">
            <v>74325</v>
          </cell>
          <cell r="BC37">
            <v>1135021</v>
          </cell>
          <cell r="BD37">
            <v>1228823</v>
          </cell>
          <cell r="BE37">
            <v>19477</v>
          </cell>
          <cell r="BF37">
            <v>98306</v>
          </cell>
          <cell r="BG37">
            <v>0</v>
          </cell>
        </row>
        <row r="38">
          <cell r="A38">
            <v>3094</v>
          </cell>
          <cell r="B38" t="str">
            <v>CE39</v>
          </cell>
          <cell r="C38" t="str">
            <v>St John's, Keynsham Primary</v>
          </cell>
          <cell r="D38" t="str">
            <v>stjohnskeynsham_pri@BATHNES.GOV.UK</v>
          </cell>
          <cell r="E38">
            <v>795207</v>
          </cell>
          <cell r="F38">
            <v>716854.04999999993</v>
          </cell>
          <cell r="G38">
            <v>78352.949999999691</v>
          </cell>
          <cell r="H38">
            <v>78353</v>
          </cell>
          <cell r="I38">
            <v>15346</v>
          </cell>
          <cell r="J38">
            <v>11329.149999999998</v>
          </cell>
          <cell r="K38">
            <v>4016.8499999999985</v>
          </cell>
          <cell r="L38">
            <v>4017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16780</v>
          </cell>
          <cell r="V38">
            <v>0</v>
          </cell>
          <cell r="W38">
            <v>16780</v>
          </cell>
          <cell r="X38">
            <v>16780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2057</v>
          </cell>
          <cell r="AT38">
            <v>2057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82369.799999999697</v>
          </cell>
          <cell r="BB38">
            <v>40719</v>
          </cell>
          <cell r="BC38">
            <v>728183</v>
          </cell>
          <cell r="BD38">
            <v>851272</v>
          </cell>
          <cell r="BE38">
            <v>82370</v>
          </cell>
          <cell r="BF38">
            <v>68102</v>
          </cell>
          <cell r="BG38">
            <v>14268</v>
          </cell>
        </row>
        <row r="39">
          <cell r="A39">
            <v>3107</v>
          </cell>
          <cell r="B39" t="str">
            <v>CE41</v>
          </cell>
          <cell r="C39" t="str">
            <v>St Julian's, Wellow Primary</v>
          </cell>
          <cell r="D39" t="str">
            <v>St Julian's Primary School</v>
          </cell>
          <cell r="E39">
            <v>480559</v>
          </cell>
          <cell r="F39">
            <v>450537.98999999993</v>
          </cell>
          <cell r="G39">
            <v>30021.010000000177</v>
          </cell>
          <cell r="H39">
            <v>30021</v>
          </cell>
          <cell r="I39">
            <v>0</v>
          </cell>
          <cell r="J39">
            <v>-5.6843418860808015E-13</v>
          </cell>
          <cell r="K39">
            <v>5.6843418860808015E-13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903</v>
          </cell>
          <cell r="V39">
            <v>815</v>
          </cell>
          <cell r="W39">
            <v>88.000000000000043</v>
          </cell>
          <cell r="X39">
            <v>88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30021.010000000177</v>
          </cell>
          <cell r="BB39">
            <v>21370</v>
          </cell>
          <cell r="BC39">
            <v>450538</v>
          </cell>
          <cell r="BD39">
            <v>501929</v>
          </cell>
          <cell r="BE39">
            <v>30021</v>
          </cell>
          <cell r="BF39">
            <v>40154</v>
          </cell>
          <cell r="BG39">
            <v>0</v>
          </cell>
        </row>
        <row r="40">
          <cell r="A40">
            <v>3448</v>
          </cell>
          <cell r="B40" t="str">
            <v>CE93</v>
          </cell>
          <cell r="C40" t="str">
            <v>St Keyna Primary</v>
          </cell>
          <cell r="D40" t="str">
            <v>Kirstie_Harding@BATHNES.GOV.UK</v>
          </cell>
          <cell r="E40">
            <v>842064</v>
          </cell>
          <cell r="F40">
            <v>923314.15999999933</v>
          </cell>
          <cell r="G40">
            <v>-81250.160000000455</v>
          </cell>
          <cell r="H40">
            <v>-81250</v>
          </cell>
          <cell r="I40">
            <v>20000</v>
          </cell>
          <cell r="J40">
            <v>24024.719999999987</v>
          </cell>
          <cell r="K40">
            <v>-4024.7200000000012</v>
          </cell>
          <cell r="L40">
            <v>-4025</v>
          </cell>
          <cell r="M40">
            <v>0</v>
          </cell>
          <cell r="N40">
            <v>-25775.86</v>
          </cell>
          <cell r="O40">
            <v>25775.86</v>
          </cell>
          <cell r="P40">
            <v>25776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9976</v>
          </cell>
          <cell r="V40">
            <v>9976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-59499.020000000455</v>
          </cell>
          <cell r="BB40">
            <v>52957</v>
          </cell>
          <cell r="BC40">
            <v>947339</v>
          </cell>
          <cell r="BD40">
            <v>915021</v>
          </cell>
          <cell r="BE40">
            <v>-85275</v>
          </cell>
          <cell r="BF40">
            <v>73202</v>
          </cell>
          <cell r="BG40">
            <v>0</v>
          </cell>
        </row>
        <row r="41">
          <cell r="A41">
            <v>2000</v>
          </cell>
          <cell r="B41" t="str">
            <v>CE42</v>
          </cell>
          <cell r="C41" t="str">
            <v>St Martins Gardens Primary</v>
          </cell>
          <cell r="D41" t="str">
            <v>StMartins_Pri@bathnes.gov.uk</v>
          </cell>
          <cell r="E41">
            <v>1309928</v>
          </cell>
          <cell r="F41">
            <v>1301027.8699999976</v>
          </cell>
          <cell r="G41">
            <v>8900.1299999998009</v>
          </cell>
          <cell r="H41">
            <v>8900</v>
          </cell>
          <cell r="I41">
            <v>0</v>
          </cell>
          <cell r="J41">
            <v>1.1812772982011666E-12</v>
          </cell>
          <cell r="K41">
            <v>-1.1812772982011666E-12</v>
          </cell>
          <cell r="L41">
            <v>0</v>
          </cell>
          <cell r="M41">
            <v>14116</v>
          </cell>
          <cell r="N41">
            <v>6514.2199999999721</v>
          </cell>
          <cell r="O41">
            <v>7601.7799999999988</v>
          </cell>
          <cell r="P41">
            <v>7602</v>
          </cell>
          <cell r="Q41">
            <v>5285</v>
          </cell>
          <cell r="R41">
            <v>2093.7800000000002</v>
          </cell>
          <cell r="S41">
            <v>3191.22</v>
          </cell>
          <cell r="T41">
            <v>3191</v>
          </cell>
          <cell r="U41">
            <v>2500</v>
          </cell>
          <cell r="V41">
            <v>2442</v>
          </cell>
          <cell r="W41">
            <v>58</v>
          </cell>
          <cell r="X41">
            <v>58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19693.129999999801</v>
          </cell>
          <cell r="BB41">
            <v>79006</v>
          </cell>
          <cell r="BC41">
            <v>1301028</v>
          </cell>
          <cell r="BD41">
            <v>1388934</v>
          </cell>
          <cell r="BE41">
            <v>8900</v>
          </cell>
          <cell r="BF41">
            <v>111115</v>
          </cell>
          <cell r="BG41">
            <v>0</v>
          </cell>
        </row>
        <row r="42">
          <cell r="A42">
            <v>3425</v>
          </cell>
          <cell r="B42" t="str">
            <v>CE43</v>
          </cell>
          <cell r="C42" t="str">
            <v>St Mary's, Bath Primary</v>
          </cell>
          <cell r="D42" t="str">
            <v>stmarysbath_pri@BATHNES.GOV.UK</v>
          </cell>
          <cell r="E42">
            <v>763414</v>
          </cell>
          <cell r="F42">
            <v>722694.0900000002</v>
          </cell>
          <cell r="G42">
            <v>40719.910000000535</v>
          </cell>
          <cell r="H42">
            <v>40720</v>
          </cell>
          <cell r="I42">
            <v>1068</v>
          </cell>
          <cell r="J42">
            <v>1067.9999999999927</v>
          </cell>
          <cell r="K42">
            <v>7.2759576141834259E-12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250</v>
          </cell>
          <cell r="AD42">
            <v>0</v>
          </cell>
          <cell r="AE42">
            <v>250</v>
          </cell>
          <cell r="AF42">
            <v>250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40719.910000000542</v>
          </cell>
          <cell r="BB42">
            <v>46214</v>
          </cell>
          <cell r="BC42">
            <v>723762</v>
          </cell>
          <cell r="BD42">
            <v>810696</v>
          </cell>
          <cell r="BE42">
            <v>40720</v>
          </cell>
          <cell r="BF42">
            <v>64856</v>
          </cell>
          <cell r="BG42">
            <v>0</v>
          </cell>
        </row>
        <row r="43">
          <cell r="A43">
            <v>3105</v>
          </cell>
          <cell r="B43" t="str">
            <v>CE44</v>
          </cell>
          <cell r="C43" t="str">
            <v>St Mary's, Timsbury Primary</v>
          </cell>
          <cell r="D43" t="str">
            <v>stmarystimsbury_pri@BATHNES.GOV.UK</v>
          </cell>
          <cell r="E43">
            <v>800473</v>
          </cell>
          <cell r="F43">
            <v>705832.29000000015</v>
          </cell>
          <cell r="G43">
            <v>94640.710000000225</v>
          </cell>
          <cell r="H43">
            <v>94641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94640.710000000225</v>
          </cell>
          <cell r="BB43">
            <v>36700</v>
          </cell>
          <cell r="BC43">
            <v>705832</v>
          </cell>
          <cell r="BD43">
            <v>837173</v>
          </cell>
          <cell r="BE43">
            <v>94641</v>
          </cell>
          <cell r="BF43">
            <v>66974</v>
          </cell>
          <cell r="BG43">
            <v>27667</v>
          </cell>
        </row>
        <row r="44">
          <cell r="A44">
            <v>3109</v>
          </cell>
          <cell r="B44" t="str">
            <v>CE45</v>
          </cell>
          <cell r="C44" t="str">
            <v>St Mary's, Writhlington Primary</v>
          </cell>
          <cell r="D44" t="str">
            <v>stmaryswrithlington_pri@BATHNES.GOV.UK</v>
          </cell>
          <cell r="E44">
            <v>494998</v>
          </cell>
          <cell r="F44">
            <v>474698.14000000031</v>
          </cell>
          <cell r="G44">
            <v>20299.860000000128</v>
          </cell>
          <cell r="H44">
            <v>20300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9199</v>
          </cell>
          <cell r="V44">
            <v>5162.1000000000004</v>
          </cell>
          <cell r="W44">
            <v>4036.9</v>
          </cell>
          <cell r="X44">
            <v>4037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20299.860000000128</v>
          </cell>
          <cell r="BB44">
            <v>18510</v>
          </cell>
          <cell r="BC44">
            <v>474698</v>
          </cell>
          <cell r="BD44">
            <v>513508</v>
          </cell>
          <cell r="BE44">
            <v>20300</v>
          </cell>
          <cell r="BF44">
            <v>41081</v>
          </cell>
          <cell r="BG44">
            <v>0</v>
          </cell>
        </row>
        <row r="45">
          <cell r="A45">
            <v>3035</v>
          </cell>
          <cell r="B45" t="str">
            <v>CE46</v>
          </cell>
          <cell r="C45" t="str">
            <v>St Michaels CofE, Twerton Primary</v>
          </cell>
          <cell r="D45" t="str">
            <v>Karen_Bond@BATHNES.GOV.UK</v>
          </cell>
          <cell r="E45">
            <v>959408</v>
          </cell>
          <cell r="F45">
            <v>950777.11</v>
          </cell>
          <cell r="G45">
            <v>8630.8900000006543</v>
          </cell>
          <cell r="H45">
            <v>8631</v>
          </cell>
          <cell r="I45">
            <v>0</v>
          </cell>
          <cell r="J45">
            <v>-1.7337242752546445E-12</v>
          </cell>
          <cell r="K45">
            <v>1.7337242752546445E-12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87</v>
          </cell>
          <cell r="AD45">
            <v>32.940000000002328</v>
          </cell>
          <cell r="AE45">
            <v>54.059999999997672</v>
          </cell>
          <cell r="AF45">
            <v>54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8630.8900000006561</v>
          </cell>
          <cell r="BB45">
            <v>25143</v>
          </cell>
          <cell r="BC45">
            <v>950777</v>
          </cell>
          <cell r="BD45">
            <v>984551</v>
          </cell>
          <cell r="BE45">
            <v>8631</v>
          </cell>
          <cell r="BF45">
            <v>78764</v>
          </cell>
          <cell r="BG45">
            <v>0</v>
          </cell>
        </row>
        <row r="46">
          <cell r="A46">
            <v>3446</v>
          </cell>
          <cell r="B46" t="str">
            <v>CE87</v>
          </cell>
          <cell r="C46" t="str">
            <v>St Nicholas Primary</v>
          </cell>
          <cell r="D46" t="str">
            <v>St Nicholas Primary School</v>
          </cell>
          <cell r="E46">
            <v>903982</v>
          </cell>
          <cell r="F46">
            <v>827710.46999999986</v>
          </cell>
          <cell r="G46">
            <v>76271.530000000828</v>
          </cell>
          <cell r="H46">
            <v>76272</v>
          </cell>
          <cell r="I46">
            <v>17022</v>
          </cell>
          <cell r="J46">
            <v>12445.529999999995</v>
          </cell>
          <cell r="K46">
            <v>4576.4700000000048</v>
          </cell>
          <cell r="L46">
            <v>4576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11718</v>
          </cell>
          <cell r="V46">
            <v>10807.35</v>
          </cell>
          <cell r="W46">
            <v>910.64999999999964</v>
          </cell>
          <cell r="X46">
            <v>911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80848.000000000829</v>
          </cell>
          <cell r="BB46">
            <v>56493</v>
          </cell>
          <cell r="BC46">
            <v>840156</v>
          </cell>
          <cell r="BD46">
            <v>977497</v>
          </cell>
          <cell r="BE46">
            <v>80848</v>
          </cell>
          <cell r="BF46">
            <v>78200</v>
          </cell>
          <cell r="BG46">
            <v>2648</v>
          </cell>
        </row>
        <row r="47">
          <cell r="A47">
            <v>3032</v>
          </cell>
          <cell r="B47" t="str">
            <v>CE49</v>
          </cell>
          <cell r="C47" t="str">
            <v>St Philip's CofE, Bath Primary</v>
          </cell>
          <cell r="D47" t="str">
            <v>St Philip's Primary School</v>
          </cell>
          <cell r="E47">
            <v>1151957</v>
          </cell>
          <cell r="F47">
            <v>1073507.2499999995</v>
          </cell>
          <cell r="G47">
            <v>78449.749999999025</v>
          </cell>
          <cell r="H47">
            <v>78450</v>
          </cell>
          <cell r="I47">
            <v>17928</v>
          </cell>
          <cell r="J47">
            <v>10043.450000000012</v>
          </cell>
          <cell r="K47">
            <v>7884.5499999999956</v>
          </cell>
          <cell r="L47">
            <v>7885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7426</v>
          </cell>
          <cell r="V47">
            <v>6679</v>
          </cell>
          <cell r="W47">
            <v>747</v>
          </cell>
          <cell r="X47">
            <v>747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86334.299999999028</v>
          </cell>
          <cell r="BB47">
            <v>49252</v>
          </cell>
          <cell r="BC47">
            <v>1083551</v>
          </cell>
          <cell r="BD47">
            <v>1219137</v>
          </cell>
          <cell r="BE47">
            <v>86335</v>
          </cell>
          <cell r="BF47">
            <v>97531</v>
          </cell>
          <cell r="BG47">
            <v>0</v>
          </cell>
        </row>
        <row r="48">
          <cell r="A48">
            <v>3034</v>
          </cell>
          <cell r="B48" t="str">
            <v>CE50</v>
          </cell>
          <cell r="C48" t="str">
            <v>St Saviour's CofE Infants</v>
          </cell>
          <cell r="D48" t="str">
            <v>St Saviour's Infant School</v>
          </cell>
          <cell r="E48">
            <v>621317</v>
          </cell>
          <cell r="F48">
            <v>702307.89000000199</v>
          </cell>
          <cell r="G48">
            <v>-80990.889999999839</v>
          </cell>
          <cell r="H48">
            <v>-80991</v>
          </cell>
          <cell r="I48">
            <v>-2733</v>
          </cell>
          <cell r="J48">
            <v>-1899.1799999999998</v>
          </cell>
          <cell r="K48">
            <v>-833.82000000000016</v>
          </cell>
          <cell r="L48">
            <v>-834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2868</v>
          </cell>
          <cell r="V48">
            <v>3102.9900000000002</v>
          </cell>
          <cell r="W48">
            <v>-234.99000000000015</v>
          </cell>
          <cell r="X48">
            <v>-235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-81824.709999999846</v>
          </cell>
          <cell r="BB48">
            <v>48196</v>
          </cell>
          <cell r="BC48">
            <v>700409</v>
          </cell>
          <cell r="BD48">
            <v>666780</v>
          </cell>
          <cell r="BE48">
            <v>-81825</v>
          </cell>
          <cell r="BF48">
            <v>53342</v>
          </cell>
          <cell r="BG48">
            <v>0</v>
          </cell>
        </row>
        <row r="49">
          <cell r="A49">
            <v>3033</v>
          </cell>
          <cell r="B49" t="str">
            <v>CE51</v>
          </cell>
          <cell r="C49" t="str">
            <v>St Saviour's Juniors</v>
          </cell>
          <cell r="D49" t="str">
            <v>St Saviour's Junior School</v>
          </cell>
          <cell r="E49">
            <v>846707</v>
          </cell>
          <cell r="F49">
            <v>852550.53000000061</v>
          </cell>
          <cell r="G49">
            <v>-5843.5300000005245</v>
          </cell>
          <cell r="H49">
            <v>-5844</v>
          </cell>
          <cell r="I49">
            <v>7445</v>
          </cell>
          <cell r="J49">
            <v>6587.7</v>
          </cell>
          <cell r="K49">
            <v>857.30000000000109</v>
          </cell>
          <cell r="L49">
            <v>857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20826</v>
          </cell>
          <cell r="V49">
            <v>41274.199999999997</v>
          </cell>
          <cell r="W49">
            <v>-20448.2</v>
          </cell>
          <cell r="X49">
            <v>-20448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-4986.2300000005234</v>
          </cell>
          <cell r="BB49">
            <v>20763</v>
          </cell>
          <cell r="BC49">
            <v>859138</v>
          </cell>
          <cell r="BD49">
            <v>874915</v>
          </cell>
          <cell r="BE49">
            <v>-4987</v>
          </cell>
          <cell r="BF49">
            <v>69993</v>
          </cell>
          <cell r="BG49">
            <v>0</v>
          </cell>
        </row>
        <row r="50">
          <cell r="A50">
            <v>3422</v>
          </cell>
          <cell r="B50" t="str">
            <v>CE52</v>
          </cell>
          <cell r="C50" t="str">
            <v>St Stephen's, Bath Primary</v>
          </cell>
          <cell r="D50" t="str">
            <v>St Stephen's Primary School</v>
          </cell>
          <cell r="E50">
            <v>1311268</v>
          </cell>
          <cell r="F50">
            <v>1274112.9799999997</v>
          </cell>
          <cell r="G50">
            <v>37155.019999999407</v>
          </cell>
          <cell r="H50">
            <v>37155</v>
          </cell>
          <cell r="I50">
            <v>45661</v>
          </cell>
          <cell r="J50">
            <v>43719.670000000027</v>
          </cell>
          <cell r="K50">
            <v>1941.3300000000163</v>
          </cell>
          <cell r="L50">
            <v>1941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231</v>
          </cell>
          <cell r="AD50">
            <v>231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39096.349999999424</v>
          </cell>
          <cell r="BB50">
            <v>89490</v>
          </cell>
          <cell r="BC50">
            <v>1317833</v>
          </cell>
          <cell r="BD50">
            <v>1446419</v>
          </cell>
          <cell r="BE50">
            <v>39096</v>
          </cell>
          <cell r="BF50">
            <v>115714</v>
          </cell>
          <cell r="BG50">
            <v>0</v>
          </cell>
        </row>
        <row r="51">
          <cell r="A51">
            <v>3103</v>
          </cell>
          <cell r="B51" t="str">
            <v>CE59</v>
          </cell>
          <cell r="C51" t="str">
            <v>Swainswick Primary</v>
          </cell>
          <cell r="D51" t="str">
            <v>Swainswick Primary School</v>
          </cell>
          <cell r="E51">
            <v>359053</v>
          </cell>
          <cell r="F51">
            <v>354189.90000000037</v>
          </cell>
          <cell r="G51">
            <v>4863.100000000034</v>
          </cell>
          <cell r="H51">
            <v>4863</v>
          </cell>
          <cell r="I51">
            <v>0</v>
          </cell>
          <cell r="J51">
            <v>-5.6843418860808015E-14</v>
          </cell>
          <cell r="K51">
            <v>5.6843418860808015E-14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5874</v>
          </cell>
          <cell r="V51">
            <v>-110</v>
          </cell>
          <cell r="W51">
            <v>5984</v>
          </cell>
          <cell r="X51">
            <v>5984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4027</v>
          </cell>
          <cell r="AH51">
            <v>0</v>
          </cell>
          <cell r="AI51">
            <v>4027</v>
          </cell>
          <cell r="AJ51">
            <v>4027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4863.100000000034</v>
          </cell>
          <cell r="BB51">
            <v>21210</v>
          </cell>
          <cell r="BC51">
            <v>354190</v>
          </cell>
          <cell r="BD51">
            <v>380263</v>
          </cell>
          <cell r="BE51">
            <v>4863</v>
          </cell>
          <cell r="BF51">
            <v>30421</v>
          </cell>
          <cell r="BG51">
            <v>0</v>
          </cell>
        </row>
        <row r="52">
          <cell r="A52">
            <v>2160</v>
          </cell>
          <cell r="B52" t="str">
            <v>CE61</v>
          </cell>
          <cell r="C52" t="str">
            <v>Twerton Infants</v>
          </cell>
          <cell r="D52" t="str">
            <v>Twerton Infant School</v>
          </cell>
          <cell r="E52">
            <v>853296</v>
          </cell>
          <cell r="F52">
            <v>825033.65000000119</v>
          </cell>
          <cell r="G52">
            <v>28262.350000000053</v>
          </cell>
          <cell r="H52">
            <v>28262</v>
          </cell>
          <cell r="I52">
            <v>20998</v>
          </cell>
          <cell r="J52">
            <v>19914.140000000007</v>
          </cell>
          <cell r="K52">
            <v>1083.8600000000042</v>
          </cell>
          <cell r="L52">
            <v>1084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11982</v>
          </cell>
          <cell r="V52">
            <v>2374.59</v>
          </cell>
          <cell r="W52">
            <v>9607.41</v>
          </cell>
          <cell r="X52">
            <v>9607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29346.210000000057</v>
          </cell>
          <cell r="BB52">
            <v>35270</v>
          </cell>
          <cell r="BC52">
            <v>844948</v>
          </cell>
          <cell r="BD52">
            <v>909564</v>
          </cell>
          <cell r="BE52">
            <v>29346</v>
          </cell>
          <cell r="BF52">
            <v>72765</v>
          </cell>
          <cell r="BG52">
            <v>0</v>
          </cell>
        </row>
        <row r="53">
          <cell r="A53">
            <v>3106</v>
          </cell>
          <cell r="B53" t="str">
            <v>CE62</v>
          </cell>
          <cell r="C53" t="str">
            <v>Ubley Primary</v>
          </cell>
          <cell r="D53" t="str">
            <v>Ubley Primary School</v>
          </cell>
          <cell r="E53">
            <v>318324</v>
          </cell>
          <cell r="F53">
            <v>301021.70999999979</v>
          </cell>
          <cell r="G53">
            <v>17302.289999999972</v>
          </cell>
          <cell r="H53">
            <v>17302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19237</v>
          </cell>
          <cell r="V53">
            <v>18308.93</v>
          </cell>
          <cell r="W53">
            <v>928.06999999999971</v>
          </cell>
          <cell r="X53">
            <v>928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17302.289999999972</v>
          </cell>
          <cell r="BB53">
            <v>15590</v>
          </cell>
          <cell r="BC53">
            <v>301022</v>
          </cell>
          <cell r="BD53">
            <v>333914</v>
          </cell>
          <cell r="BE53">
            <v>17302</v>
          </cell>
          <cell r="BF53">
            <v>26713</v>
          </cell>
          <cell r="BG53">
            <v>0</v>
          </cell>
        </row>
        <row r="54">
          <cell r="A54">
            <v>2249</v>
          </cell>
          <cell r="B54" t="str">
            <v>CE63</v>
          </cell>
          <cell r="C54" t="str">
            <v>Welton Primary</v>
          </cell>
          <cell r="D54" t="str">
            <v>Welton Primary School</v>
          </cell>
          <cell r="E54">
            <v>761249</v>
          </cell>
          <cell r="F54">
            <v>686037.81999999972</v>
          </cell>
          <cell r="G54">
            <v>75211.180000000488</v>
          </cell>
          <cell r="H54">
            <v>75211</v>
          </cell>
          <cell r="I54">
            <v>0</v>
          </cell>
          <cell r="J54">
            <v>9.0949470177292824E-13</v>
          </cell>
          <cell r="K54">
            <v>-9.0949470177292824E-13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1322</v>
          </cell>
          <cell r="V54">
            <v>1322</v>
          </cell>
          <cell r="W54">
            <v>3.6359804056473877E-14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75211.180000000488</v>
          </cell>
          <cell r="BB54">
            <v>62527</v>
          </cell>
          <cell r="BC54">
            <v>686038</v>
          </cell>
          <cell r="BD54">
            <v>823776</v>
          </cell>
          <cell r="BE54">
            <v>75211</v>
          </cell>
          <cell r="BF54">
            <v>65902</v>
          </cell>
          <cell r="BG54">
            <v>9309</v>
          </cell>
        </row>
        <row r="55">
          <cell r="A55">
            <v>2250</v>
          </cell>
          <cell r="B55" t="str">
            <v>CE64</v>
          </cell>
          <cell r="C55" t="str">
            <v>Westfield Primary</v>
          </cell>
          <cell r="D55" t="str">
            <v>Westfield Primary School</v>
          </cell>
          <cell r="E55">
            <v>1263698</v>
          </cell>
          <cell r="F55">
            <v>1172046.0700000015</v>
          </cell>
          <cell r="G55">
            <v>91651.929999999702</v>
          </cell>
          <cell r="H55">
            <v>91652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30006</v>
          </cell>
          <cell r="V55">
            <v>13701.1</v>
          </cell>
          <cell r="W55">
            <v>16304.9</v>
          </cell>
          <cell r="X55">
            <v>16305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91651.929999999702</v>
          </cell>
          <cell r="BB55">
            <v>60925</v>
          </cell>
          <cell r="BC55">
            <v>1172046</v>
          </cell>
          <cell r="BD55">
            <v>1324623</v>
          </cell>
          <cell r="BE55">
            <v>91652</v>
          </cell>
          <cell r="BF55">
            <v>105970</v>
          </cell>
          <cell r="BG55">
            <v>0</v>
          </cell>
        </row>
        <row r="56">
          <cell r="A56">
            <v>3125</v>
          </cell>
          <cell r="B56" t="str">
            <v>CE65</v>
          </cell>
          <cell r="C56" t="str">
            <v>Weston All Saints Primary</v>
          </cell>
          <cell r="D56" t="str">
            <v>Alison_Holbrook@BATHNES.GOV.UK</v>
          </cell>
          <cell r="E56">
            <v>1829200</v>
          </cell>
          <cell r="F56">
            <v>1800681.8699999996</v>
          </cell>
          <cell r="G56">
            <v>28518.130000000729</v>
          </cell>
          <cell r="H56">
            <v>28518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15402</v>
          </cell>
          <cell r="V56">
            <v>4902.05</v>
          </cell>
          <cell r="W56">
            <v>10499.95</v>
          </cell>
          <cell r="X56">
            <v>10500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0.14000000000000001</v>
          </cell>
          <cell r="AU56">
            <v>-0.14000000000000001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28518.130000000729</v>
          </cell>
          <cell r="BB56">
            <v>98083</v>
          </cell>
          <cell r="BC56">
            <v>1800682</v>
          </cell>
          <cell r="BD56">
            <v>1927283</v>
          </cell>
          <cell r="BE56">
            <v>28518</v>
          </cell>
          <cell r="BF56">
            <v>154183</v>
          </cell>
          <cell r="BG56">
            <v>0</v>
          </cell>
        </row>
        <row r="57">
          <cell r="A57">
            <v>2251</v>
          </cell>
          <cell r="B57" t="str">
            <v>CE66</v>
          </cell>
          <cell r="C57" t="str">
            <v>Whitchurch Primary</v>
          </cell>
          <cell r="D57" t="str">
            <v>Whitchurch Primary School</v>
          </cell>
          <cell r="E57">
            <v>769823</v>
          </cell>
          <cell r="F57">
            <v>742610.40999999945</v>
          </cell>
          <cell r="G57">
            <v>27212.589999999538</v>
          </cell>
          <cell r="H57">
            <v>27213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10112</v>
          </cell>
          <cell r="V57">
            <v>0</v>
          </cell>
          <cell r="W57">
            <v>10112</v>
          </cell>
          <cell r="X57">
            <v>10112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27212.589999999538</v>
          </cell>
          <cell r="BB57">
            <v>38704</v>
          </cell>
          <cell r="BC57">
            <v>742610</v>
          </cell>
          <cell r="BD57">
            <v>808527</v>
          </cell>
          <cell r="BE57">
            <v>27213</v>
          </cell>
          <cell r="BF57">
            <v>64682</v>
          </cell>
          <cell r="BG57">
            <v>0</v>
          </cell>
        </row>
        <row r="58">
          <cell r="A58">
            <v>2162</v>
          </cell>
          <cell r="B58" t="str">
            <v>CE67</v>
          </cell>
          <cell r="C58" t="str">
            <v>Widcombe Infants</v>
          </cell>
          <cell r="D58" t="str">
            <v>Widcombe Infant School</v>
          </cell>
          <cell r="E58">
            <v>643828</v>
          </cell>
          <cell r="F58">
            <v>636872.07000000053</v>
          </cell>
          <cell r="G58">
            <v>6955.929999999621</v>
          </cell>
          <cell r="H58">
            <v>6956</v>
          </cell>
          <cell r="I58">
            <v>8250</v>
          </cell>
          <cell r="J58">
            <v>29076.150000000023</v>
          </cell>
          <cell r="K58">
            <v>-20826.150000000038</v>
          </cell>
          <cell r="L58">
            <v>-20826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-13870.220000000416</v>
          </cell>
          <cell r="BB58">
            <v>60317</v>
          </cell>
          <cell r="BC58">
            <v>665948</v>
          </cell>
          <cell r="BD58">
            <v>712395</v>
          </cell>
          <cell r="BE58">
            <v>-13870</v>
          </cell>
          <cell r="BF58">
            <v>56992</v>
          </cell>
          <cell r="BG58">
            <v>0</v>
          </cell>
        </row>
        <row r="59">
          <cell r="A59">
            <v>3423</v>
          </cell>
          <cell r="B59" t="str">
            <v>CE68</v>
          </cell>
          <cell r="C59" t="str">
            <v>Widcombe Juniors</v>
          </cell>
          <cell r="D59" t="str">
            <v>Widcombe Junior School</v>
          </cell>
          <cell r="E59">
            <v>826018</v>
          </cell>
          <cell r="F59">
            <v>801198.46</v>
          </cell>
          <cell r="G59">
            <v>24819.540000000099</v>
          </cell>
          <cell r="H59">
            <v>24820</v>
          </cell>
          <cell r="I59">
            <v>0</v>
          </cell>
          <cell r="J59">
            <v>-1.3766765505351941E-14</v>
          </cell>
          <cell r="K59">
            <v>1.3766765505351941E-14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</v>
          </cell>
          <cell r="AT59">
            <v>1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24819.540000000099</v>
          </cell>
          <cell r="BB59">
            <v>27889</v>
          </cell>
          <cell r="BC59">
            <v>801198</v>
          </cell>
          <cell r="BD59">
            <v>853907</v>
          </cell>
          <cell r="BE59">
            <v>24820</v>
          </cell>
          <cell r="BF59">
            <v>68313</v>
          </cell>
          <cell r="BG59">
            <v>0</v>
          </cell>
        </row>
        <row r="60">
          <cell r="A60">
            <v>4130</v>
          </cell>
          <cell r="B60" t="str">
            <v>CE71</v>
          </cell>
          <cell r="C60" t="str">
            <v>Chew Valley Secondary</v>
          </cell>
          <cell r="D60" t="str">
            <v>jnichols@chewvalleyschool.co.uk</v>
          </cell>
          <cell r="E60">
            <v>5690547</v>
          </cell>
          <cell r="F60">
            <v>5419944.7400000039</v>
          </cell>
          <cell r="G60">
            <v>270602.26000000053</v>
          </cell>
          <cell r="H60">
            <v>270602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9569</v>
          </cell>
          <cell r="N60">
            <v>11056.209999999992</v>
          </cell>
          <cell r="O60">
            <v>-1487.2099999999919</v>
          </cell>
          <cell r="P60">
            <v>-1487</v>
          </cell>
          <cell r="Q60">
            <v>-316</v>
          </cell>
          <cell r="R60">
            <v>-1972.9299999999948</v>
          </cell>
          <cell r="S60">
            <v>1656.9299999999948</v>
          </cell>
          <cell r="T60">
            <v>1657</v>
          </cell>
          <cell r="U60">
            <v>33312</v>
          </cell>
          <cell r="V60">
            <v>5765</v>
          </cell>
          <cell r="W60">
            <v>27547</v>
          </cell>
          <cell r="X60">
            <v>27547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30643</v>
          </cell>
          <cell r="AD60">
            <v>12227.060000000001</v>
          </cell>
          <cell r="AE60">
            <v>18415.939999999999</v>
          </cell>
          <cell r="AF60">
            <v>18416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60</v>
          </cell>
          <cell r="AP60">
            <v>60</v>
          </cell>
          <cell r="AQ60">
            <v>0</v>
          </cell>
          <cell r="AR60">
            <v>0</v>
          </cell>
          <cell r="AS60">
            <v>300</v>
          </cell>
          <cell r="AT60">
            <v>0</v>
          </cell>
          <cell r="AU60">
            <v>300</v>
          </cell>
          <cell r="AV60">
            <v>300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270771.98000000056</v>
          </cell>
          <cell r="BB60">
            <v>43152</v>
          </cell>
          <cell r="BC60">
            <v>5419945</v>
          </cell>
          <cell r="BD60">
            <v>5733699</v>
          </cell>
          <cell r="BE60">
            <v>270602</v>
          </cell>
          <cell r="BF60">
            <v>286685</v>
          </cell>
          <cell r="BG60">
            <v>0</v>
          </cell>
        </row>
        <row r="61">
          <cell r="A61">
            <v>4608</v>
          </cell>
          <cell r="B61" t="str">
            <v>CE77</v>
          </cell>
          <cell r="C61" t="str">
            <v>St Gregory's Secondary</v>
          </cell>
          <cell r="D61" t="str">
            <v>Karen_Howard@bathnes.gov.uk</v>
          </cell>
          <cell r="E61">
            <v>4276402</v>
          </cell>
          <cell r="F61">
            <v>3964439.8400000017</v>
          </cell>
          <cell r="G61">
            <v>311962.16000000027</v>
          </cell>
          <cell r="H61">
            <v>311962</v>
          </cell>
          <cell r="I61">
            <v>58021</v>
          </cell>
          <cell r="J61">
            <v>49978.14</v>
          </cell>
          <cell r="K61">
            <v>8042.860000000006</v>
          </cell>
          <cell r="L61">
            <v>8043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320005.02000000025</v>
          </cell>
          <cell r="BB61">
            <v>31021</v>
          </cell>
          <cell r="BC61">
            <v>4014418</v>
          </cell>
          <cell r="BD61">
            <v>4365444</v>
          </cell>
          <cell r="BE61">
            <v>320005</v>
          </cell>
          <cell r="BF61">
            <v>218272</v>
          </cell>
          <cell r="BG61">
            <v>101733</v>
          </cell>
        </row>
        <row r="62">
          <cell r="A62">
            <v>4607</v>
          </cell>
          <cell r="B62" t="str">
            <v>CE78</v>
          </cell>
          <cell r="C62" t="str">
            <v>St Marks Secondary</v>
          </cell>
          <cell r="D62" t="str">
            <v>Julie_Skailes@BATHNES.GOV.UK</v>
          </cell>
          <cell r="E62">
            <v>1775996</v>
          </cell>
          <cell r="F62">
            <v>1625389.0299999989</v>
          </cell>
          <cell r="G62">
            <v>150606.97000000079</v>
          </cell>
          <cell r="H62">
            <v>150607</v>
          </cell>
          <cell r="I62">
            <v>22365</v>
          </cell>
          <cell r="J62">
            <v>46135.880000000019</v>
          </cell>
          <cell r="K62">
            <v>-23770.879999999932</v>
          </cell>
          <cell r="L62">
            <v>-23771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126836.09000000086</v>
          </cell>
          <cell r="BB62">
            <v>82424</v>
          </cell>
          <cell r="BC62">
            <v>1671525</v>
          </cell>
          <cell r="BD62">
            <v>1880785</v>
          </cell>
          <cell r="BE62">
            <v>126836</v>
          </cell>
          <cell r="BF62">
            <v>94039</v>
          </cell>
          <cell r="BG62">
            <v>32797</v>
          </cell>
        </row>
        <row r="63">
          <cell r="C63" t="str">
            <v>Totals</v>
          </cell>
          <cell r="E63">
            <v>56514693</v>
          </cell>
          <cell r="F63">
            <v>53662407.93999999</v>
          </cell>
          <cell r="G63">
            <v>2852285.0600000038</v>
          </cell>
          <cell r="H63">
            <v>2852286</v>
          </cell>
          <cell r="I63">
            <v>636489</v>
          </cell>
          <cell r="J63">
            <v>626054.04</v>
          </cell>
          <cell r="K63">
            <v>10434.960000000174</v>
          </cell>
          <cell r="L63">
            <v>10434</v>
          </cell>
          <cell r="M63">
            <v>23071</v>
          </cell>
          <cell r="N63">
            <v>-8205.4300000000367</v>
          </cell>
          <cell r="O63">
            <v>31276.430000000008</v>
          </cell>
          <cell r="P63">
            <v>31277</v>
          </cell>
          <cell r="Q63">
            <v>4969</v>
          </cell>
          <cell r="R63">
            <v>120.85000000000537</v>
          </cell>
          <cell r="S63">
            <v>4848.1499999999942</v>
          </cell>
          <cell r="T63">
            <v>4848</v>
          </cell>
          <cell r="U63">
            <v>556855</v>
          </cell>
          <cell r="V63">
            <v>243133.95999999996</v>
          </cell>
          <cell r="W63">
            <v>313721.0400000001</v>
          </cell>
          <cell r="X63">
            <v>313722</v>
          </cell>
          <cell r="Y63">
            <v>1813</v>
          </cell>
          <cell r="Z63">
            <v>1221.49</v>
          </cell>
          <cell r="AA63">
            <v>591.51</v>
          </cell>
          <cell r="AB63">
            <v>592</v>
          </cell>
          <cell r="AC63">
            <v>58646</v>
          </cell>
          <cell r="AD63">
            <v>9429.8400000000038</v>
          </cell>
          <cell r="AE63">
            <v>49216.159999999996</v>
          </cell>
          <cell r="AF63">
            <v>49216</v>
          </cell>
          <cell r="AG63">
            <v>6460</v>
          </cell>
          <cell r="AH63">
            <v>2433</v>
          </cell>
          <cell r="AI63">
            <v>4027</v>
          </cell>
          <cell r="AJ63">
            <v>4027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60</v>
          </cell>
          <cell r="AP63">
            <v>60</v>
          </cell>
          <cell r="AQ63">
            <v>0</v>
          </cell>
          <cell r="AR63">
            <v>0</v>
          </cell>
          <cell r="AS63">
            <v>2709</v>
          </cell>
          <cell r="AT63">
            <v>2409.14</v>
          </cell>
          <cell r="AU63">
            <v>299.86</v>
          </cell>
          <cell r="AV63">
            <v>300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2898844.6000000034</v>
          </cell>
          <cell r="BB63">
            <v>2592213</v>
          </cell>
          <cell r="BC63">
            <v>54288462</v>
          </cell>
          <cell r="BD63">
            <v>59743395</v>
          </cell>
          <cell r="BE63">
            <v>2862720</v>
          </cell>
          <cell r="BG63">
            <v>397454</v>
          </cell>
        </row>
        <row r="64">
          <cell r="C64" t="str">
            <v>Agresso Downloads</v>
          </cell>
          <cell r="G64">
            <v>2852285.0600000028</v>
          </cell>
          <cell r="K64">
            <v>10434.960000000179</v>
          </cell>
          <cell r="O64">
            <v>31276.430000000008</v>
          </cell>
          <cell r="S64">
            <v>4848.1499999999942</v>
          </cell>
          <cell r="W64">
            <v>313721.0400000001</v>
          </cell>
          <cell r="AA64">
            <v>591.51</v>
          </cell>
          <cell r="AE64">
            <v>49216.159999999996</v>
          </cell>
          <cell r="AI64">
            <v>4027</v>
          </cell>
          <cell r="AM64">
            <v>0</v>
          </cell>
          <cell r="AQ64">
            <v>0</v>
          </cell>
          <cell r="AU64">
            <v>299.86</v>
          </cell>
          <cell r="AY64">
            <v>0</v>
          </cell>
          <cell r="BA64">
            <v>2898844.6000000029</v>
          </cell>
          <cell r="BB64">
            <v>2592213</v>
          </cell>
          <cell r="BC64">
            <v>54288461.980000012</v>
          </cell>
          <cell r="BD64">
            <v>57151182</v>
          </cell>
          <cell r="BE64">
            <v>2862720.0200000028</v>
          </cell>
        </row>
        <row r="65">
          <cell r="C65" t="str">
            <v>Differences</v>
          </cell>
          <cell r="G65">
            <v>0</v>
          </cell>
          <cell r="K65">
            <v>0</v>
          </cell>
          <cell r="O65">
            <v>0</v>
          </cell>
          <cell r="S65">
            <v>0</v>
          </cell>
          <cell r="W65">
            <v>0</v>
          </cell>
          <cell r="AA65">
            <v>0</v>
          </cell>
          <cell r="AE65">
            <v>0</v>
          </cell>
          <cell r="AI65">
            <v>0</v>
          </cell>
          <cell r="AM65">
            <v>0</v>
          </cell>
          <cell r="AQ65">
            <v>0</v>
          </cell>
          <cell r="AU65">
            <v>0</v>
          </cell>
          <cell r="AY65">
            <v>0</v>
          </cell>
          <cell r="BA65">
            <v>0</v>
          </cell>
          <cell r="BB65">
            <v>0</v>
          </cell>
          <cell r="BC65">
            <v>1.9999988377094269E-2</v>
          </cell>
          <cell r="BD65">
            <v>2592213</v>
          </cell>
          <cell r="BE65">
            <v>-2.0000002812594175E-2</v>
          </cell>
        </row>
        <row r="66">
          <cell r="BA66" t="str">
            <v>HNTS exc academies</v>
          </cell>
          <cell r="BB66">
            <v>356000</v>
          </cell>
        </row>
        <row r="67">
          <cell r="C67" t="str">
            <v>Total c/fwds for revenue</v>
          </cell>
          <cell r="BA67" t="str">
            <v>maint de delegated exc High Litt &amp; Clutton</v>
          </cell>
          <cell r="BB67">
            <v>1267039</v>
          </cell>
        </row>
        <row r="68">
          <cell r="C68" t="str">
            <v>exc Behave and Community for chew valley</v>
          </cell>
          <cell r="G68" t="str">
            <v>Sec</v>
          </cell>
          <cell r="H68">
            <v>733171</v>
          </cell>
          <cell r="K68" t="str">
            <v>Sec</v>
          </cell>
          <cell r="L68">
            <v>-15728</v>
          </cell>
          <cell r="O68" t="str">
            <v>Sec</v>
          </cell>
          <cell r="P68">
            <v>-1487</v>
          </cell>
          <cell r="S68" t="str">
            <v>sec</v>
          </cell>
          <cell r="T68">
            <v>1657</v>
          </cell>
          <cell r="BA68" t="str">
            <v>UIFSM to catering exc High Li and Clutton</v>
          </cell>
          <cell r="BB68">
            <v>969174</v>
          </cell>
        </row>
        <row r="69">
          <cell r="C69" t="str">
            <v xml:space="preserve">Behave not in CFR </v>
          </cell>
          <cell r="G69" t="str">
            <v>Pry</v>
          </cell>
          <cell r="H69">
            <v>2119115</v>
          </cell>
          <cell r="K69" t="str">
            <v>Pry</v>
          </cell>
          <cell r="L69">
            <v>26162</v>
          </cell>
          <cell r="O69" t="str">
            <v>pry</v>
          </cell>
          <cell r="P69">
            <v>32764</v>
          </cell>
          <cell r="S69" t="str">
            <v>pry</v>
          </cell>
          <cell r="T69">
            <v>3191</v>
          </cell>
          <cell r="BB69">
            <v>2592213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1" sqref="I1"/>
    </sheetView>
  </sheetViews>
  <sheetFormatPr defaultRowHeight="12.75" x14ac:dyDescent="0.2"/>
  <cols>
    <col min="1" max="1" width="7.5703125" bestFit="1" customWidth="1"/>
    <col min="2" max="2" width="24.5703125" customWidth="1"/>
    <col min="3" max="3" width="13" customWidth="1"/>
    <col min="4" max="4" width="13.28515625" customWidth="1"/>
    <col min="5" max="5" width="12.28515625" customWidth="1"/>
    <col min="6" max="6" width="33.7109375" customWidth="1"/>
    <col min="7" max="7" width="71" style="1" customWidth="1"/>
    <col min="8" max="8" width="37.42578125" customWidth="1"/>
    <col min="9" max="9" width="13.5703125" customWidth="1"/>
  </cols>
  <sheetData>
    <row r="1" spans="1:9" ht="18" x14ac:dyDescent="0.25">
      <c r="A1" s="49" t="s">
        <v>21</v>
      </c>
      <c r="B1" s="49"/>
      <c r="C1" s="49"/>
      <c r="D1" s="49"/>
      <c r="E1" s="49"/>
      <c r="F1" s="49"/>
      <c r="G1" s="49"/>
      <c r="H1" s="49"/>
      <c r="I1" s="50" t="s">
        <v>70</v>
      </c>
    </row>
    <row r="2" spans="1:9" ht="13.5" thickBot="1" x14ac:dyDescent="0.25">
      <c r="A2" s="47"/>
      <c r="B2" s="48"/>
      <c r="C2" s="2"/>
      <c r="D2" s="2"/>
      <c r="E2" s="2"/>
      <c r="F2" s="2"/>
      <c r="G2" s="3"/>
      <c r="H2" s="23"/>
      <c r="I2" s="24"/>
    </row>
    <row r="3" spans="1:9" s="8" customFormat="1" ht="51.75" customHeight="1" x14ac:dyDescent="0.2">
      <c r="A3" s="4" t="s">
        <v>3</v>
      </c>
      <c r="B3" s="5" t="s">
        <v>0</v>
      </c>
      <c r="C3" s="6" t="s">
        <v>15</v>
      </c>
      <c r="D3" s="6" t="s">
        <v>22</v>
      </c>
      <c r="E3" s="6" t="s">
        <v>23</v>
      </c>
      <c r="F3" s="6" t="s">
        <v>24</v>
      </c>
      <c r="G3" s="6" t="s">
        <v>26</v>
      </c>
      <c r="H3" s="7" t="s">
        <v>16</v>
      </c>
      <c r="I3" s="14" t="s">
        <v>13</v>
      </c>
    </row>
    <row r="4" spans="1:9" s="8" customFormat="1" x14ac:dyDescent="0.2">
      <c r="A4" s="10"/>
      <c r="B4" s="11"/>
      <c r="C4" s="12" t="s">
        <v>2</v>
      </c>
      <c r="D4" s="12" t="s">
        <v>2</v>
      </c>
      <c r="E4" s="12" t="s">
        <v>2</v>
      </c>
      <c r="F4" s="12"/>
      <c r="G4" s="11"/>
      <c r="H4" s="13"/>
    </row>
    <row r="5" spans="1:9" s="22" customFormat="1" ht="25.5" x14ac:dyDescent="0.2">
      <c r="A5" s="25">
        <v>3420</v>
      </c>
      <c r="B5" s="26" t="s">
        <v>5</v>
      </c>
      <c r="C5" s="27">
        <f>VLOOKUP(A5,'[1]Summary '!$A$3:$BE$69,57,FALSE)</f>
        <v>89596</v>
      </c>
      <c r="D5" s="27">
        <f>VLOOKUP(A5,'[1]Summary '!$A$3:$BF$62,58,FALSE)</f>
        <v>72266</v>
      </c>
      <c r="E5" s="27">
        <f>VLOOKUP(A5,'[1]Summary '!$A$3:$BG$62,59,FALSE)</f>
        <v>17330</v>
      </c>
      <c r="F5" s="28" t="s">
        <v>25</v>
      </c>
      <c r="G5" s="29" t="s">
        <v>65</v>
      </c>
      <c r="H5" s="30" t="s">
        <v>41</v>
      </c>
      <c r="I5" s="29" t="s">
        <v>52</v>
      </c>
    </row>
    <row r="6" spans="1:9" s="22" customFormat="1" ht="38.25" x14ac:dyDescent="0.2">
      <c r="A6" s="25">
        <v>2260</v>
      </c>
      <c r="B6" s="31" t="s">
        <v>17</v>
      </c>
      <c r="C6" s="27">
        <f>VLOOKUP(A6,'[1]Summary '!$A$3:$BE$69,57,FALSE)</f>
        <v>121629</v>
      </c>
      <c r="D6" s="27">
        <f>VLOOKUP(A6,'[1]Summary '!$A$3:$BF$62,58,FALSE)</f>
        <v>92009</v>
      </c>
      <c r="E6" s="27">
        <f>VLOOKUP(A6,'[1]Summary '!$A$3:$BG$62,59,FALSE)</f>
        <v>29620</v>
      </c>
      <c r="F6" s="28" t="s">
        <v>27</v>
      </c>
      <c r="G6" s="28" t="s">
        <v>61</v>
      </c>
      <c r="H6" s="30" t="s">
        <v>41</v>
      </c>
      <c r="I6" s="29" t="s">
        <v>52</v>
      </c>
    </row>
    <row r="7" spans="1:9" s="22" customFormat="1" ht="38.25" x14ac:dyDescent="0.2">
      <c r="A7" s="25">
        <v>3092</v>
      </c>
      <c r="B7" s="26" t="s">
        <v>6</v>
      </c>
      <c r="C7" s="27">
        <f>VLOOKUP(A7,'[1]Summary '!$A$3:$BE$69,57,FALSE)</f>
        <v>72673</v>
      </c>
      <c r="D7" s="27">
        <f>VLOOKUP(A7,'[1]Summary '!$A$3:$BF$62,58,FALSE)</f>
        <v>52813</v>
      </c>
      <c r="E7" s="27">
        <f>VLOOKUP(A7,'[1]Summary '!$A$3:$BG$62,59,FALSE)</f>
        <v>19860</v>
      </c>
      <c r="F7" s="28" t="s">
        <v>45</v>
      </c>
      <c r="G7" s="28" t="s">
        <v>62</v>
      </c>
      <c r="H7" s="30" t="s">
        <v>41</v>
      </c>
      <c r="I7" s="29" t="s">
        <v>44</v>
      </c>
    </row>
    <row r="8" spans="1:9" s="22" customFormat="1" ht="25.5" x14ac:dyDescent="0.2">
      <c r="A8" s="25">
        <v>2293</v>
      </c>
      <c r="B8" s="31" t="s">
        <v>18</v>
      </c>
      <c r="C8" s="27">
        <f>VLOOKUP(A8,'[1]Summary '!$A$3:$BE$69,57,FALSE)</f>
        <v>49305</v>
      </c>
      <c r="D8" s="27">
        <f>VLOOKUP(A8,'[1]Summary '!$A$3:$BF$62,58,FALSE)</f>
        <v>44559</v>
      </c>
      <c r="E8" s="27">
        <f>VLOOKUP(A8,'[1]Summary '!$A$3:$BG$62,59,FALSE)</f>
        <v>4746</v>
      </c>
      <c r="F8" s="28" t="s">
        <v>28</v>
      </c>
      <c r="G8" s="28" t="s">
        <v>47</v>
      </c>
      <c r="H8" s="30" t="s">
        <v>41</v>
      </c>
      <c r="I8" s="29" t="s">
        <v>48</v>
      </c>
    </row>
    <row r="9" spans="1:9" s="22" customFormat="1" ht="38.25" x14ac:dyDescent="0.2">
      <c r="A9" s="25">
        <v>3096</v>
      </c>
      <c r="B9" s="31" t="s">
        <v>29</v>
      </c>
      <c r="C9" s="27">
        <f>VLOOKUP(A9,'[1]Summary '!$A$3:$BE$69,57,FALSE)</f>
        <v>55984</v>
      </c>
      <c r="D9" s="27">
        <f>VLOOKUP(A9,'[1]Summary '!$A$3:$BF$62,58,FALSE)</f>
        <v>41671</v>
      </c>
      <c r="E9" s="27">
        <f>VLOOKUP(A9,'[1]Summary '!$A$3:$BG$62,59,FALSE)</f>
        <v>14313</v>
      </c>
      <c r="F9" s="28" t="s">
        <v>8</v>
      </c>
      <c r="G9" s="32" t="s">
        <v>63</v>
      </c>
      <c r="H9" s="30" t="s">
        <v>41</v>
      </c>
      <c r="I9" s="29" t="s">
        <v>49</v>
      </c>
    </row>
    <row r="10" spans="1:9" s="22" customFormat="1" ht="38.25" x14ac:dyDescent="0.2">
      <c r="A10" s="25">
        <v>2154</v>
      </c>
      <c r="B10" s="31" t="s">
        <v>30</v>
      </c>
      <c r="C10" s="27">
        <f>VLOOKUP(A10,'[1]Summary '!$A$3:$BE$69,57,FALSE)</f>
        <v>73743</v>
      </c>
      <c r="D10" s="27">
        <f>VLOOKUP(A10,'[1]Summary '!$A$3:$BF$62,58,FALSE)</f>
        <v>63322</v>
      </c>
      <c r="E10" s="27">
        <f>VLOOKUP(A10,'[1]Summary '!$A$3:$BG$62,59,FALSE)</f>
        <v>10421</v>
      </c>
      <c r="F10" s="28" t="s">
        <v>8</v>
      </c>
      <c r="G10" s="28" t="s">
        <v>69</v>
      </c>
      <c r="H10" s="30" t="s">
        <v>41</v>
      </c>
      <c r="I10" s="29" t="s">
        <v>68</v>
      </c>
    </row>
    <row r="11" spans="1:9" s="22" customFormat="1" ht="25.5" x14ac:dyDescent="0.2">
      <c r="A11" s="25">
        <v>2150</v>
      </c>
      <c r="B11" s="31" t="s">
        <v>31</v>
      </c>
      <c r="C11" s="27">
        <f>VLOOKUP(A11,'[1]Summary '!$A$3:$BE$69,57,FALSE)</f>
        <v>73692</v>
      </c>
      <c r="D11" s="27">
        <f>VLOOKUP(A11,'[1]Summary '!$A$3:$BF$62,58,FALSE)</f>
        <v>66395</v>
      </c>
      <c r="E11" s="27">
        <f>VLOOKUP(A11,'[1]Summary '!$A$3:$BG$62,59,FALSE)</f>
        <v>7297</v>
      </c>
      <c r="F11" s="28" t="s">
        <v>8</v>
      </c>
      <c r="G11" s="28" t="s">
        <v>39</v>
      </c>
      <c r="H11" s="33" t="s">
        <v>43</v>
      </c>
      <c r="I11" s="29" t="s">
        <v>44</v>
      </c>
    </row>
    <row r="12" spans="1:9" s="22" customFormat="1" ht="38.25" x14ac:dyDescent="0.2">
      <c r="A12" s="25">
        <v>2243</v>
      </c>
      <c r="B12" s="31" t="s">
        <v>9</v>
      </c>
      <c r="C12" s="27">
        <f>VLOOKUP(A12,'[1]Summary '!$A$3:$BE$69,57,FALSE)</f>
        <v>76496</v>
      </c>
      <c r="D12" s="27">
        <f>VLOOKUP(A12,'[1]Summary '!$A$3:$BF$62,58,FALSE)</f>
        <v>69405</v>
      </c>
      <c r="E12" s="27">
        <f>VLOOKUP(A12,'[1]Summary '!$A$3:$BG$62,59,FALSE)</f>
        <v>7091</v>
      </c>
      <c r="F12" s="28" t="s">
        <v>32</v>
      </c>
      <c r="G12" s="28" t="s">
        <v>67</v>
      </c>
      <c r="H12" s="30" t="s">
        <v>41</v>
      </c>
      <c r="I12" s="29" t="s">
        <v>68</v>
      </c>
    </row>
    <row r="13" spans="1:9" ht="25.5" x14ac:dyDescent="0.2">
      <c r="A13" s="34">
        <v>2244</v>
      </c>
      <c r="B13" s="35" t="s">
        <v>10</v>
      </c>
      <c r="C13" s="27">
        <f>VLOOKUP(A13,'[1]Summary '!$A$3:$BE$69,57,FALSE)</f>
        <v>144933</v>
      </c>
      <c r="D13" s="27">
        <f>VLOOKUP(A13,'[1]Summary '!$A$3:$BF$62,58,FALSE)</f>
        <v>143878</v>
      </c>
      <c r="E13" s="27">
        <f>VLOOKUP(A13,'[1]Summary '!$A$3:$BG$62,59,FALSE)</f>
        <v>1055</v>
      </c>
      <c r="F13" s="29" t="s">
        <v>33</v>
      </c>
      <c r="G13" s="28" t="s">
        <v>64</v>
      </c>
      <c r="H13" s="30" t="s">
        <v>41</v>
      </c>
      <c r="I13" s="36" t="s">
        <v>52</v>
      </c>
    </row>
    <row r="14" spans="1:9" ht="25.5" x14ac:dyDescent="0.2">
      <c r="A14" s="37">
        <v>3347</v>
      </c>
      <c r="B14" s="38" t="s">
        <v>19</v>
      </c>
      <c r="C14" s="27">
        <f>VLOOKUP(A14,'[1]Summary '!$A$3:$BE$69,57,FALSE)</f>
        <v>49922</v>
      </c>
      <c r="D14" s="27">
        <f>VLOOKUP(A14,'[1]Summary '!$A$3:$BF$62,58,FALSE)</f>
        <v>34792</v>
      </c>
      <c r="E14" s="27">
        <f>VLOOKUP(A14,'[1]Summary '!$A$3:$BG$62,59,FALSE)</f>
        <v>15130</v>
      </c>
      <c r="F14" s="28" t="s">
        <v>28</v>
      </c>
      <c r="G14" s="39" t="s">
        <v>66</v>
      </c>
      <c r="H14" s="30" t="s">
        <v>41</v>
      </c>
      <c r="I14" s="36" t="s">
        <v>52</v>
      </c>
    </row>
    <row r="15" spans="1:9" ht="25.5" x14ac:dyDescent="0.2">
      <c r="A15" s="37">
        <v>2158</v>
      </c>
      <c r="B15" s="38" t="s">
        <v>20</v>
      </c>
      <c r="C15" s="27">
        <f>VLOOKUP(A15,'[1]Summary '!$A$3:$BE$69,57,FALSE)</f>
        <v>123935</v>
      </c>
      <c r="D15" s="27">
        <f>VLOOKUP(A15,'[1]Summary '!$A$3:$BF$62,58,FALSE)</f>
        <v>64031</v>
      </c>
      <c r="E15" s="27">
        <f>VLOOKUP(A15,'[1]Summary '!$A$3:$BG$62,59,FALSE)</f>
        <v>59904</v>
      </c>
      <c r="F15" s="28" t="s">
        <v>34</v>
      </c>
      <c r="G15" s="29" t="s">
        <v>53</v>
      </c>
      <c r="H15" s="30" t="s">
        <v>41</v>
      </c>
      <c r="I15" s="36" t="s">
        <v>48</v>
      </c>
    </row>
    <row r="16" spans="1:9" ht="25.5" x14ac:dyDescent="0.2">
      <c r="A16" s="37">
        <v>2157</v>
      </c>
      <c r="B16" s="38" t="s">
        <v>35</v>
      </c>
      <c r="C16" s="27">
        <f>VLOOKUP(A16,'[1]Summary '!$A$3:$BE$69,57,FALSE)</f>
        <v>81202</v>
      </c>
      <c r="D16" s="27">
        <f>VLOOKUP(A16,'[1]Summary '!$A$3:$BF$62,58,FALSE)</f>
        <v>58937</v>
      </c>
      <c r="E16" s="27">
        <f>VLOOKUP(A16,'[1]Summary '!$A$3:$BG$62,59,FALSE)</f>
        <v>22265</v>
      </c>
      <c r="F16" s="28" t="s">
        <v>8</v>
      </c>
      <c r="G16" s="29" t="s">
        <v>53</v>
      </c>
      <c r="H16" s="30" t="s">
        <v>41</v>
      </c>
      <c r="I16" s="36" t="s">
        <v>48</v>
      </c>
    </row>
    <row r="17" spans="1:9" ht="38.25" customHeight="1" x14ac:dyDescent="0.2">
      <c r="A17" s="37">
        <v>3094</v>
      </c>
      <c r="B17" s="38" t="s">
        <v>14</v>
      </c>
      <c r="C17" s="27">
        <f>VLOOKUP(A17,'[1]Summary '!$A$3:$BE$69,57,FALSE)</f>
        <v>82370</v>
      </c>
      <c r="D17" s="27">
        <f>VLOOKUP(A17,'[1]Summary '!$A$3:$BF$62,58,FALSE)</f>
        <v>68102</v>
      </c>
      <c r="E17" s="27">
        <f>VLOOKUP(A17,'[1]Summary '!$A$3:$BG$62,59,FALSE)</f>
        <v>14268</v>
      </c>
      <c r="F17" s="28" t="s">
        <v>54</v>
      </c>
      <c r="G17" s="28" t="s">
        <v>55</v>
      </c>
      <c r="H17" s="30" t="s">
        <v>41</v>
      </c>
      <c r="I17" s="36" t="s">
        <v>44</v>
      </c>
    </row>
    <row r="18" spans="1:9" ht="38.25" customHeight="1" x14ac:dyDescent="0.2">
      <c r="A18" s="37">
        <v>3105</v>
      </c>
      <c r="B18" s="38" t="s">
        <v>11</v>
      </c>
      <c r="C18" s="27">
        <f>VLOOKUP(A18,'[1]Summary '!$A$3:$BE$69,57,FALSE)</f>
        <v>94641</v>
      </c>
      <c r="D18" s="27">
        <f>VLOOKUP(A18,'[1]Summary '!$A$3:$BF$62,58,FALSE)</f>
        <v>66974</v>
      </c>
      <c r="E18" s="27">
        <f>VLOOKUP(A18,'[1]Summary '!$A$3:$BG$62,59,FALSE)</f>
        <v>27667</v>
      </c>
      <c r="F18" s="40" t="s">
        <v>56</v>
      </c>
      <c r="G18" s="29" t="s">
        <v>57</v>
      </c>
      <c r="H18" s="30" t="s">
        <v>41</v>
      </c>
      <c r="I18" s="29"/>
    </row>
    <row r="19" spans="1:9" ht="52.5" customHeight="1" x14ac:dyDescent="0.2">
      <c r="A19" s="37">
        <v>3446</v>
      </c>
      <c r="B19" s="41" t="s">
        <v>4</v>
      </c>
      <c r="C19" s="27">
        <f>VLOOKUP(A19,'[1]Summary '!$A$3:$BE$69,57,FALSE)</f>
        <v>80848</v>
      </c>
      <c r="D19" s="27">
        <f>VLOOKUP(A19,'[1]Summary '!$A$3:$BF$62,58,FALSE)</f>
        <v>78200</v>
      </c>
      <c r="E19" s="27">
        <f>VLOOKUP(A19,'[1]Summary '!$A$3:$BG$62,59,FALSE)</f>
        <v>2648</v>
      </c>
      <c r="F19" s="40" t="s">
        <v>36</v>
      </c>
      <c r="G19" s="40" t="s">
        <v>58</v>
      </c>
      <c r="H19" s="30" t="s">
        <v>41</v>
      </c>
      <c r="I19" s="36" t="s">
        <v>50</v>
      </c>
    </row>
    <row r="20" spans="1:9" ht="32.25" customHeight="1" x14ac:dyDescent="0.2">
      <c r="A20" s="37">
        <v>2249</v>
      </c>
      <c r="B20" s="38" t="s">
        <v>37</v>
      </c>
      <c r="C20" s="27">
        <f>VLOOKUP(A20,'[1]Summary '!$A$3:$BE$69,57,FALSE)</f>
        <v>75211</v>
      </c>
      <c r="D20" s="27">
        <f>VLOOKUP(A20,'[1]Summary '!$A$3:$BF$62,58,FALSE)</f>
        <v>65902</v>
      </c>
      <c r="E20" s="27">
        <f>VLOOKUP(A20,'[1]Summary '!$A$3:$BG$62,59,FALSE)</f>
        <v>9309</v>
      </c>
      <c r="F20" s="42" t="s">
        <v>8</v>
      </c>
      <c r="G20" s="29" t="s">
        <v>59</v>
      </c>
      <c r="H20" s="30" t="s">
        <v>41</v>
      </c>
      <c r="I20" s="43" t="s">
        <v>52</v>
      </c>
    </row>
    <row r="21" spans="1:9" ht="52.5" customHeight="1" x14ac:dyDescent="0.2">
      <c r="A21" s="37">
        <v>4608</v>
      </c>
      <c r="B21" s="44" t="s">
        <v>7</v>
      </c>
      <c r="C21" s="27">
        <f>VLOOKUP(A21,'[1]Summary '!$A$3:$BE$69,57,FALSE)</f>
        <v>320005</v>
      </c>
      <c r="D21" s="27">
        <f>VLOOKUP(A21,'[1]Summary '!$A$3:$BF$62,58,FALSE)</f>
        <v>218272</v>
      </c>
      <c r="E21" s="27">
        <f>VLOOKUP(A21,'[1]Summary '!$A$3:$BG$62,59,FALSE)</f>
        <v>101733</v>
      </c>
      <c r="F21" s="40" t="s">
        <v>60</v>
      </c>
      <c r="G21" s="45" t="s">
        <v>40</v>
      </c>
      <c r="H21" s="33" t="s">
        <v>43</v>
      </c>
      <c r="I21" s="36" t="s">
        <v>46</v>
      </c>
    </row>
    <row r="22" spans="1:9" ht="52.5" customHeight="1" thickBot="1" x14ac:dyDescent="0.25">
      <c r="A22" s="37">
        <v>4607</v>
      </c>
      <c r="B22" s="38" t="s">
        <v>12</v>
      </c>
      <c r="C22" s="27">
        <f>VLOOKUP(A22,'[1]Summary '!$A$3:$BE$69,57,FALSE)</f>
        <v>126836</v>
      </c>
      <c r="D22" s="27">
        <f>VLOOKUP(A22,'[1]Summary '!$A$3:$BF$62,58,FALSE)</f>
        <v>94039</v>
      </c>
      <c r="E22" s="27">
        <f>VLOOKUP(A22,'[1]Summary '!$A$3:$BG$62,59,FALSE)</f>
        <v>32797</v>
      </c>
      <c r="F22" s="29" t="s">
        <v>38</v>
      </c>
      <c r="G22" s="40" t="s">
        <v>42</v>
      </c>
      <c r="H22" s="30" t="s">
        <v>41</v>
      </c>
      <c r="I22" s="36" t="s">
        <v>51</v>
      </c>
    </row>
    <row r="23" spans="1:9" s="9" customFormat="1" ht="13.5" thickBot="1" x14ac:dyDescent="0.25">
      <c r="A23" s="15"/>
      <c r="B23" s="16" t="s">
        <v>1</v>
      </c>
      <c r="C23" s="17">
        <f>SUM(C5:C22)</f>
        <v>1793021</v>
      </c>
      <c r="D23" s="17">
        <f>SUM(D5:D22)</f>
        <v>1395567</v>
      </c>
      <c r="E23" s="17">
        <f>SUM(E5:E22)</f>
        <v>397454</v>
      </c>
      <c r="F23" s="18"/>
      <c r="G23" s="19"/>
      <c r="H23" s="20"/>
    </row>
    <row r="24" spans="1:9" x14ac:dyDescent="0.2">
      <c r="B24" s="46"/>
      <c r="E24" s="21">
        <f>'[1]Summary '!$BG$63</f>
        <v>397454</v>
      </c>
    </row>
    <row r="25" spans="1:9" x14ac:dyDescent="0.2">
      <c r="B25" s="46"/>
      <c r="E25" s="21">
        <f>E23-E24</f>
        <v>0</v>
      </c>
    </row>
  </sheetData>
  <mergeCells count="1">
    <mergeCell ref="A1:H1"/>
  </mergeCells>
  <phoneticPr fontId="2" type="noConversion"/>
  <pageMargins left="0.19685039370078741" right="0.19685039370078741" top="0.31496062992125984" bottom="0.55118110236220474" header="0.19685039370078741" footer="0.15748031496062992"/>
  <pageSetup paperSize="9" scale="64" orientation="landscape" r:id="rId1"/>
  <headerFooter alignWithMargins="0">
    <oddHeader>&amp;RAPPENDIX B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Cheshire</dc:creator>
  <cp:lastModifiedBy>Lorraine Elms</cp:lastModifiedBy>
  <cp:lastPrinted>2015-06-30T10:27:08Z</cp:lastPrinted>
  <dcterms:created xsi:type="dcterms:W3CDTF">2007-07-23T08:19:44Z</dcterms:created>
  <dcterms:modified xsi:type="dcterms:W3CDTF">2015-06-30T10:27:15Z</dcterms:modified>
</cp:coreProperties>
</file>